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8800" windowHeight="12294"/>
  </bookViews>
  <sheets>
    <sheet name="附件1" sheetId="1" r:id="rId1"/>
    <sheet name="附件2-1两岸青山.千里林带" sheetId="2" state="hidden" r:id="rId2"/>
    <sheet name="附件2-2保障性苗圃" sheetId="3" state="hidden" r:id="rId3"/>
    <sheet name="附件2-3绿色示范村" sheetId="4" state="hidden" r:id="rId4"/>
    <sheet name="附件2-4封山育林" sheetId="5" state="hidden" r:id="rId5"/>
    <sheet name="附件2-5森林资源专项调查" sheetId="6" state="hidden" r:id="rId6"/>
    <sheet name="2-6新一轮退耕还林、完善退耕还林政策、生态护林员补助" sheetId="11" state="hidden" r:id="rId7"/>
    <sheet name="附件2-7湿地保护与恢复" sheetId="7" state="hidden" r:id="rId8"/>
    <sheet name="附件2-8林业救灾补助" sheetId="8" state="hidden" r:id="rId9"/>
    <sheet name="附件2-9行政审批设备购置" sheetId="9" state="hidden" r:id="rId10"/>
    <sheet name="2-10贫困区县资金安排情况" sheetId="10" state="hidden" r:id="rId11"/>
  </sheets>
  <definedNames>
    <definedName name="_xlnm.Print_Titles" localSheetId="0">附件1!$2:$4</definedName>
    <definedName name="_xlnm.Print_Titles" localSheetId="5">'附件2-5森林资源专项调查'!$2:$4</definedName>
  </definedNames>
  <calcPr calcId="162913"/>
</workbook>
</file>

<file path=xl/calcChain.xml><?xml version="1.0" encoding="utf-8"?>
<calcChain xmlns="http://schemas.openxmlformats.org/spreadsheetml/2006/main">
  <c r="C5" i="1" l="1"/>
  <c r="H12" i="10" l="1"/>
  <c r="G12" i="10"/>
  <c r="F12" i="10"/>
  <c r="E12" i="10"/>
  <c r="B12" i="10" s="1"/>
  <c r="D12" i="10"/>
  <c r="C12" i="10"/>
  <c r="G11" i="10"/>
  <c r="F11" i="10"/>
  <c r="E11" i="10"/>
  <c r="D11" i="10"/>
  <c r="B11" i="10"/>
  <c r="C11" i="10"/>
  <c r="H10" i="10"/>
  <c r="G10" i="10"/>
  <c r="F10" i="10"/>
  <c r="E10" i="10"/>
  <c r="D10" i="10"/>
  <c r="C10" i="10"/>
  <c r="B10" i="10"/>
  <c r="B9" i="10"/>
  <c r="B8" i="10"/>
  <c r="B7" i="10"/>
  <c r="B6" i="10"/>
  <c r="B5" i="10"/>
  <c r="B4" i="10"/>
  <c r="C4" i="9"/>
  <c r="E5" i="8"/>
  <c r="C5" i="8"/>
  <c r="B5" i="8"/>
  <c r="C4" i="7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E4" i="11"/>
  <c r="D4" i="11"/>
  <c r="C4" i="11"/>
  <c r="B4" i="11"/>
  <c r="L47" i="6"/>
  <c r="K47" i="6"/>
  <c r="I47" i="6"/>
  <c r="N47" i="6"/>
  <c r="J47" i="6"/>
  <c r="B47" i="6"/>
  <c r="L46" i="6"/>
  <c r="K46" i="6"/>
  <c r="J46" i="6"/>
  <c r="I46" i="6" s="1"/>
  <c r="N46" i="6" s="1"/>
  <c r="B46" i="6"/>
  <c r="L45" i="6"/>
  <c r="K45" i="6"/>
  <c r="I45" i="6"/>
  <c r="N45" i="6"/>
  <c r="J45" i="6"/>
  <c r="B45" i="6"/>
  <c r="L44" i="6"/>
  <c r="K44" i="6"/>
  <c r="I44" i="6" s="1"/>
  <c r="N44" i="6" s="1"/>
  <c r="J44" i="6"/>
  <c r="B44" i="6"/>
  <c r="L43" i="6"/>
  <c r="K43" i="6"/>
  <c r="I43" i="6"/>
  <c r="N43" i="6"/>
  <c r="J43" i="6"/>
  <c r="B43" i="6"/>
  <c r="L42" i="6"/>
  <c r="K42" i="6"/>
  <c r="K41" i="6" s="1"/>
  <c r="J42" i="6"/>
  <c r="B42" i="6"/>
  <c r="L41" i="6"/>
  <c r="J41" i="6"/>
  <c r="B41" i="6"/>
  <c r="L40" i="6"/>
  <c r="I40" i="6" s="1"/>
  <c r="N40" i="6" s="1"/>
  <c r="K40" i="6"/>
  <c r="J40" i="6"/>
  <c r="B40" i="6"/>
  <c r="L39" i="6"/>
  <c r="K39" i="6"/>
  <c r="I39" i="6"/>
  <c r="N39" i="6" s="1"/>
  <c r="J39" i="6"/>
  <c r="B39" i="6"/>
  <c r="L38" i="6"/>
  <c r="I38" i="6" s="1"/>
  <c r="N38" i="6" s="1"/>
  <c r="K38" i="6"/>
  <c r="J38" i="6"/>
  <c r="B38" i="6"/>
  <c r="L37" i="6"/>
  <c r="K37" i="6"/>
  <c r="I37" i="6"/>
  <c r="N37" i="6" s="1"/>
  <c r="J37" i="6"/>
  <c r="B37" i="6"/>
  <c r="L36" i="6"/>
  <c r="K36" i="6"/>
  <c r="J36" i="6"/>
  <c r="I36" i="6"/>
  <c r="N36" i="6" s="1"/>
  <c r="B36" i="6"/>
  <c r="L35" i="6"/>
  <c r="K35" i="6"/>
  <c r="I35" i="6"/>
  <c r="N35" i="6" s="1"/>
  <c r="J35" i="6"/>
  <c r="B35" i="6"/>
  <c r="L34" i="6"/>
  <c r="I34" i="6" s="1"/>
  <c r="N34" i="6" s="1"/>
  <c r="K34" i="6"/>
  <c r="J34" i="6"/>
  <c r="B34" i="6"/>
  <c r="L33" i="6"/>
  <c r="K33" i="6"/>
  <c r="I33" i="6"/>
  <c r="N33" i="6" s="1"/>
  <c r="J33" i="6"/>
  <c r="B33" i="6"/>
  <c r="L32" i="6"/>
  <c r="I32" i="6" s="1"/>
  <c r="N32" i="6" s="1"/>
  <c r="K32" i="6"/>
  <c r="J32" i="6"/>
  <c r="B32" i="6"/>
  <c r="L31" i="6"/>
  <c r="K31" i="6"/>
  <c r="K29" i="6" s="1"/>
  <c r="I31" i="6"/>
  <c r="N31" i="6" s="1"/>
  <c r="J31" i="6"/>
  <c r="B31" i="6"/>
  <c r="L30" i="6"/>
  <c r="L29" i="6" s="1"/>
  <c r="K30" i="6"/>
  <c r="J30" i="6"/>
  <c r="B30" i="6"/>
  <c r="J29" i="6"/>
  <c r="B29" i="6"/>
  <c r="B5" i="6" s="1"/>
  <c r="L28" i="6"/>
  <c r="K28" i="6"/>
  <c r="J28" i="6"/>
  <c r="I28" i="6"/>
  <c r="N28" i="6" s="1"/>
  <c r="B28" i="6"/>
  <c r="L27" i="6"/>
  <c r="K27" i="6"/>
  <c r="J27" i="6"/>
  <c r="I27" i="6" s="1"/>
  <c r="N27" i="6" s="1"/>
  <c r="B27" i="6"/>
  <c r="L26" i="6"/>
  <c r="K26" i="6"/>
  <c r="J26" i="6"/>
  <c r="I26" i="6"/>
  <c r="N26" i="6" s="1"/>
  <c r="B26" i="6"/>
  <c r="L25" i="6"/>
  <c r="K25" i="6"/>
  <c r="J25" i="6"/>
  <c r="I25" i="6" s="1"/>
  <c r="N25" i="6" s="1"/>
  <c r="B25" i="6"/>
  <c r="L24" i="6"/>
  <c r="K24" i="6"/>
  <c r="J24" i="6"/>
  <c r="I24" i="6" s="1"/>
  <c r="N24" i="6" s="1"/>
  <c r="B24" i="6"/>
  <c r="L23" i="6"/>
  <c r="K23" i="6"/>
  <c r="J23" i="6"/>
  <c r="I23" i="6" s="1"/>
  <c r="N23" i="6" s="1"/>
  <c r="B23" i="6"/>
  <c r="L22" i="6"/>
  <c r="K22" i="6"/>
  <c r="J22" i="6"/>
  <c r="I22" i="6"/>
  <c r="N22" i="6" s="1"/>
  <c r="B22" i="6"/>
  <c r="L21" i="6"/>
  <c r="K21" i="6"/>
  <c r="J21" i="6"/>
  <c r="I21" i="6" s="1"/>
  <c r="N21" i="6" s="1"/>
  <c r="B21" i="6"/>
  <c r="L20" i="6"/>
  <c r="K20" i="6"/>
  <c r="J20" i="6"/>
  <c r="I20" i="6"/>
  <c r="N20" i="6" s="1"/>
  <c r="B20" i="6"/>
  <c r="L19" i="6"/>
  <c r="K19" i="6"/>
  <c r="J19" i="6"/>
  <c r="I19" i="6" s="1"/>
  <c r="N19" i="6" s="1"/>
  <c r="B19" i="6"/>
  <c r="L18" i="6"/>
  <c r="K18" i="6"/>
  <c r="J18" i="6"/>
  <c r="I18" i="6"/>
  <c r="N18" i="6" s="1"/>
  <c r="B18" i="6"/>
  <c r="L17" i="6"/>
  <c r="K17" i="6"/>
  <c r="J17" i="6"/>
  <c r="I17" i="6" s="1"/>
  <c r="N17" i="6" s="1"/>
  <c r="B17" i="6"/>
  <c r="L16" i="6"/>
  <c r="K16" i="6"/>
  <c r="J16" i="6"/>
  <c r="I16" i="6"/>
  <c r="N16" i="6" s="1"/>
  <c r="B16" i="6"/>
  <c r="L15" i="6"/>
  <c r="K15" i="6"/>
  <c r="J15" i="6"/>
  <c r="I15" i="6" s="1"/>
  <c r="N15" i="6" s="1"/>
  <c r="B15" i="6"/>
  <c r="L14" i="6"/>
  <c r="K14" i="6"/>
  <c r="J14" i="6"/>
  <c r="I14" i="6"/>
  <c r="N14" i="6" s="1"/>
  <c r="B14" i="6"/>
  <c r="L13" i="6"/>
  <c r="K13" i="6"/>
  <c r="J13" i="6"/>
  <c r="I13" i="6" s="1"/>
  <c r="N13" i="6" s="1"/>
  <c r="B13" i="6"/>
  <c r="L12" i="6"/>
  <c r="K12" i="6"/>
  <c r="J12" i="6"/>
  <c r="I12" i="6"/>
  <c r="N12" i="6" s="1"/>
  <c r="B12" i="6"/>
  <c r="L11" i="6"/>
  <c r="K11" i="6"/>
  <c r="J11" i="6"/>
  <c r="I11" i="6" s="1"/>
  <c r="N11" i="6" s="1"/>
  <c r="B11" i="6"/>
  <c r="L10" i="6"/>
  <c r="K10" i="6"/>
  <c r="J10" i="6"/>
  <c r="I10" i="6"/>
  <c r="N10" i="6" s="1"/>
  <c r="B10" i="6"/>
  <c r="L9" i="6"/>
  <c r="K9" i="6"/>
  <c r="K6" i="6" s="1"/>
  <c r="K5" i="6" s="1"/>
  <c r="J9" i="6"/>
  <c r="I9" i="6" s="1"/>
  <c r="N9" i="6" s="1"/>
  <c r="B9" i="6"/>
  <c r="L8" i="6"/>
  <c r="K8" i="6"/>
  <c r="J8" i="6"/>
  <c r="I8" i="6"/>
  <c r="N8" i="6" s="1"/>
  <c r="B8" i="6"/>
  <c r="L7" i="6"/>
  <c r="L6" i="6"/>
  <c r="L5" i="6" s="1"/>
  <c r="K7" i="6"/>
  <c r="J7" i="6"/>
  <c r="J6" i="6" s="1"/>
  <c r="J5" i="6" s="1"/>
  <c r="B7" i="6"/>
  <c r="B6" i="6"/>
  <c r="O5" i="6"/>
  <c r="E5" i="6"/>
  <c r="D5" i="6"/>
  <c r="C5" i="6"/>
  <c r="B47" i="5"/>
  <c r="B46" i="5"/>
  <c r="E45" i="5"/>
  <c r="B45" i="5" s="1"/>
  <c r="E44" i="5"/>
  <c r="B44" i="5"/>
  <c r="E43" i="5"/>
  <c r="B43" i="5" s="1"/>
  <c r="E42" i="5"/>
  <c r="B42" i="5"/>
  <c r="E41" i="5"/>
  <c r="B41" i="5" s="1"/>
  <c r="B40" i="5"/>
  <c r="E39" i="5"/>
  <c r="B39" i="5"/>
  <c r="E38" i="5"/>
  <c r="B38" i="5" s="1"/>
  <c r="E37" i="5"/>
  <c r="B37" i="5"/>
  <c r="E36" i="5"/>
  <c r="B36" i="5" s="1"/>
  <c r="E35" i="5"/>
  <c r="B35" i="5"/>
  <c r="B34" i="5"/>
  <c r="B33" i="5"/>
  <c r="E32" i="5"/>
  <c r="B32" i="5"/>
  <c r="E31" i="5"/>
  <c r="B31" i="5" s="1"/>
  <c r="B30" i="5"/>
  <c r="B29" i="5"/>
  <c r="E28" i="5"/>
  <c r="B28" i="5" s="1"/>
  <c r="E27" i="5"/>
  <c r="B27" i="5"/>
  <c r="E26" i="5"/>
  <c r="B26" i="5" s="1"/>
  <c r="B25" i="5"/>
  <c r="E24" i="5"/>
  <c r="B24" i="5" s="1"/>
  <c r="E23" i="5"/>
  <c r="B23" i="5"/>
  <c r="E22" i="5"/>
  <c r="B22" i="5" s="1"/>
  <c r="E21" i="5"/>
  <c r="B21" i="5"/>
  <c r="E20" i="5"/>
  <c r="B20" i="5" s="1"/>
  <c r="E19" i="5"/>
  <c r="B19" i="5"/>
  <c r="E18" i="5"/>
  <c r="B18" i="5" s="1"/>
  <c r="E17" i="5"/>
  <c r="B17" i="5"/>
  <c r="E16" i="5"/>
  <c r="B16" i="5" s="1"/>
  <c r="E15" i="5"/>
  <c r="E14" i="5"/>
  <c r="B14" i="5" s="1"/>
  <c r="B13" i="5"/>
  <c r="B12" i="5"/>
  <c r="B11" i="5"/>
  <c r="B10" i="5"/>
  <c r="B9" i="5"/>
  <c r="B8" i="5"/>
  <c r="B7" i="5"/>
  <c r="C6" i="5"/>
  <c r="D46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5" i="4" s="1"/>
  <c r="B5" i="4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E6" i="2"/>
  <c r="D6" i="2"/>
  <c r="C6" i="2" s="1"/>
  <c r="B6" i="2"/>
  <c r="B15" i="5"/>
  <c r="E6" i="5" l="1"/>
  <c r="B6" i="5" s="1"/>
  <c r="I7" i="6"/>
  <c r="I30" i="6"/>
  <c r="I42" i="6"/>
  <c r="I6" i="6" l="1"/>
  <c r="N7" i="6"/>
  <c r="N6" i="6" s="1"/>
  <c r="N5" i="6" s="1"/>
  <c r="I41" i="6"/>
  <c r="N42" i="6"/>
  <c r="N41" i="6" s="1"/>
  <c r="I29" i="6"/>
  <c r="N30" i="6"/>
  <c r="N29" i="6" s="1"/>
  <c r="I5" i="6" l="1"/>
</calcChain>
</file>

<file path=xl/sharedStrings.xml><?xml version="1.0" encoding="utf-8"?>
<sst xmlns="http://schemas.openxmlformats.org/spreadsheetml/2006/main" count="549" uniqueCount="271">
  <si>
    <t>小计</t>
  </si>
  <si>
    <t>合计</t>
  </si>
  <si>
    <t>901渝中区</t>
  </si>
  <si>
    <t>902江北区</t>
  </si>
  <si>
    <t>903沙坪坝区</t>
  </si>
  <si>
    <t>904九龙坡区</t>
  </si>
  <si>
    <t>905大渡口区</t>
  </si>
  <si>
    <t>906南岸区</t>
  </si>
  <si>
    <t>907北碚区</t>
  </si>
  <si>
    <t>908巴南区</t>
  </si>
  <si>
    <t>909渝北区</t>
  </si>
  <si>
    <t>911涪陵区</t>
  </si>
  <si>
    <t>912长寿区</t>
  </si>
  <si>
    <t>913万盛经开区</t>
  </si>
  <si>
    <t>915江津区</t>
  </si>
  <si>
    <t>916合川区</t>
  </si>
  <si>
    <t>917永川区</t>
  </si>
  <si>
    <t>918南川区</t>
  </si>
  <si>
    <t>919綦江区</t>
  </si>
  <si>
    <t>920潼南区</t>
  </si>
  <si>
    <t>921铜梁区</t>
  </si>
  <si>
    <t>922大足区</t>
  </si>
  <si>
    <t>923荣昌区</t>
  </si>
  <si>
    <t>924璧山区</t>
  </si>
  <si>
    <t>926梁平区</t>
  </si>
  <si>
    <t>929垫江县</t>
  </si>
  <si>
    <t>943高新区</t>
  </si>
  <si>
    <t>附表2-1：</t>
  </si>
  <si>
    <t>两岸青山.千里林带项目资金分配建议及测算情况</t>
  </si>
  <si>
    <t>区县名称</t>
  </si>
  <si>
    <t>两岸青山.千里林带任务和资金需求（万亩、万元）</t>
  </si>
  <si>
    <t>备注</t>
  </si>
  <si>
    <t>任务</t>
  </si>
  <si>
    <t>资金需求</t>
  </si>
  <si>
    <t>提前批安排</t>
  </si>
  <si>
    <t>本次安排</t>
  </si>
  <si>
    <t>技术导则编制</t>
  </si>
  <si>
    <t>925万州区*</t>
  </si>
  <si>
    <t>927城口县*</t>
  </si>
  <si>
    <t>928丰都县*</t>
  </si>
  <si>
    <t>930忠县</t>
  </si>
  <si>
    <t>931开州区*</t>
  </si>
  <si>
    <t>932云阳县*</t>
  </si>
  <si>
    <t>933奉节县*</t>
  </si>
  <si>
    <t>934巫山县*</t>
  </si>
  <si>
    <t>935巫溪县*</t>
  </si>
  <si>
    <t>936黔江区*</t>
  </si>
  <si>
    <t>937武隆区*</t>
  </si>
  <si>
    <t>938石柱县*</t>
  </si>
  <si>
    <t>939彭水县*</t>
  </si>
  <si>
    <t>940酉阳县*</t>
  </si>
  <si>
    <t>941秀山县*</t>
  </si>
  <si>
    <t>942两江新区</t>
  </si>
  <si>
    <t>局机关</t>
  </si>
  <si>
    <t>附表2-2：</t>
  </si>
  <si>
    <t>保障性苗圃项目资金分配建议及及测算情况</t>
  </si>
  <si>
    <t>序号</t>
  </si>
  <si>
    <t>项目名称</t>
  </si>
  <si>
    <t>建设地点</t>
  </si>
  <si>
    <t>项目单位</t>
  </si>
  <si>
    <t>建设单位</t>
  </si>
  <si>
    <t>建设规模</t>
  </si>
  <si>
    <t>主要建设内容</t>
  </si>
  <si>
    <t>拟安排资金（万元）</t>
  </si>
  <si>
    <t>璧山区林业保障性苗圃项目</t>
  </si>
  <si>
    <t>璧山区丁家镇莲花坝村</t>
  </si>
  <si>
    <t>重庆市林木种苗站</t>
  </si>
  <si>
    <t>重庆市鑫森林业开发有限责任公司</t>
  </si>
  <si>
    <t>苗圃面积167亩，年生产能力约100万株，主要生产香樟、桢楠、三代杉及高速绿化优质树种。</t>
  </si>
  <si>
    <r>
      <rPr>
        <sz val="10"/>
        <color indexed="8"/>
        <rFont val="仿宋_GB2312"/>
        <family val="3"/>
        <charset val="134"/>
      </rPr>
      <t>1.新建玻璃温室大棚300m</t>
    </r>
    <r>
      <rPr>
        <sz val="10"/>
        <color indexed="8"/>
        <rFont val="宋体"/>
        <family val="3"/>
        <charset val="134"/>
      </rPr>
      <t>²</t>
    </r>
    <r>
      <rPr>
        <sz val="10"/>
        <color indexed="8"/>
        <rFont val="仿宋_GB2312"/>
        <family val="3"/>
        <charset val="134"/>
      </rPr>
      <t>、温室苗床3000m</t>
    </r>
    <r>
      <rPr>
        <sz val="10"/>
        <color indexed="8"/>
        <rFont val="宋体"/>
        <family val="3"/>
        <charset val="134"/>
      </rPr>
      <t>²</t>
    </r>
    <r>
      <rPr>
        <sz val="10"/>
        <color indexed="8"/>
        <rFont val="仿宋_GB2312"/>
        <family val="3"/>
        <charset val="134"/>
      </rPr>
      <t>、遮阳棚3500m</t>
    </r>
    <r>
      <rPr>
        <sz val="10"/>
        <color indexed="8"/>
        <rFont val="宋体"/>
        <family val="3"/>
        <charset val="134"/>
      </rPr>
      <t>²</t>
    </r>
    <r>
      <rPr>
        <sz val="10"/>
        <color indexed="8"/>
        <rFont val="仿宋_GB2312"/>
        <family val="3"/>
        <charset val="134"/>
      </rPr>
      <t>，蓄水池改造442m</t>
    </r>
    <r>
      <rPr>
        <sz val="10"/>
        <color indexed="8"/>
        <rFont val="宋体"/>
        <family val="3"/>
        <charset val="134"/>
      </rPr>
      <t>²</t>
    </r>
    <r>
      <rPr>
        <sz val="10"/>
        <color indexed="8"/>
        <rFont val="仿宋_GB2312"/>
        <family val="3"/>
        <charset val="134"/>
      </rPr>
      <t>，道路改造1600m，购置育苗设备若干，共100万元；2.培育金森女贞、毛叶丁香、红叶石楠、日本红枫、美国红枫等多年生大苗2万株，共150万元。</t>
    </r>
  </si>
  <si>
    <t>开州区林业保障性苗圃项目</t>
  </si>
  <si>
    <t>开州区雪宝山镇上华村5组</t>
  </si>
  <si>
    <t>开州区林业局</t>
  </si>
  <si>
    <t>开州区国有马云林场</t>
  </si>
  <si>
    <t>苗圃面积100亩，年生产能力约100万株，主要生产崖柏、香樟、珙桐、鹅掌楸、红枫、青枫、巴山榧、四照花、青冈、油茶等。</t>
  </si>
  <si>
    <r>
      <rPr>
        <sz val="10"/>
        <color indexed="8"/>
        <rFont val="仿宋_GB2312"/>
        <family val="3"/>
        <charset val="134"/>
      </rPr>
      <t>1.整修管理用房250m</t>
    </r>
    <r>
      <rPr>
        <sz val="10"/>
        <color indexed="8"/>
        <rFont val="宋体"/>
        <family val="3"/>
        <charset val="134"/>
      </rPr>
      <t>²</t>
    </r>
    <r>
      <rPr>
        <sz val="10"/>
        <color indexed="8"/>
        <rFont val="仿宋_GB2312"/>
        <family val="3"/>
        <charset val="134"/>
      </rPr>
      <t>，新建便道2km、围栏1500m、防旱池2个，新建自动温室大棚10个，安装喷灌系统、防涝排涝系统、监测系统各1套，完成圃道及土地平整100亩，共190万元；2.采购轻基质灌装设备4套、供电设备1套，购买种子、基质及生产工具若干，共60万元。</t>
    </r>
  </si>
  <si>
    <t>垫江县林业保障性苗圃项目</t>
  </si>
  <si>
    <t>垫江县沙坪镇</t>
  </si>
  <si>
    <t>重庆市林业投资开发有限责任公司</t>
  </si>
  <si>
    <t>苗圃面积150亩，年生产能力约80万株，主要生产马褂木、水杉、柏木、紫薇、红栌等。</t>
  </si>
  <si>
    <t>1.新建育苗大棚6000m²、进场道路3km、灌溉水池200m3，安装灌溉系统1套，共200万元；2.培育杉木、马褂木、柏木、紫薇、红栌苗木50万株，共50万元。</t>
  </si>
  <si>
    <t>奉节县林业保障性苗圃项目</t>
  </si>
  <si>
    <t>奉节县冯坪乡南津村6组</t>
  </si>
  <si>
    <t>奉节县林业局</t>
  </si>
  <si>
    <t>苗圃面积150亩，年生产能力约80万株，主要生产红玉兰、紫薇、木芙蓉、柏木、栾树等。</t>
  </si>
  <si>
    <t>1.新建育苗大棚3500m²、进场道路5km、灌溉水池200m3，安装灌溉系统1套，共200万元；2.培育红玉兰、紫薇、木芙蓉、柏木、栾树苗木50万株，共50万元。</t>
  </si>
  <si>
    <t>石柱县林业保障性苗圃项目</t>
  </si>
  <si>
    <t>石柱县下路街道银河社区</t>
  </si>
  <si>
    <t>石柱县林业局</t>
  </si>
  <si>
    <t>石柱县国有林场</t>
  </si>
  <si>
    <t>苗圃面积100亩，年生产能力约40万株，主要生产桢楠、野樱桃、杉木等。</t>
  </si>
  <si>
    <t>1.新建40亩大苗简易遮阳棚，修建生产便道2500米，清理开挖排水沟2000米，购买空压机、搅拌机、装袋机各1台，硬化场地200平方米，购买高扬程水泵6台，共70万元；2.购买育苗泥炭、珍珠岩、缓释肥、无纺布袋、育苗盘、种子、农药等育苗物资，共180万元。</t>
  </si>
  <si>
    <t>良种苗木培育项目</t>
  </si>
  <si>
    <t>14个已建成林业保障性苗圃</t>
  </si>
  <si>
    <t>培育“两岸青山·千里林带”工程所需良种苗木300万株。</t>
  </si>
  <si>
    <t>培育马褂木、红枫、黄栌、乌桕、枫香、青枫、紫薇、水杉、红栌等良种苗木300万株，现有14个保障性苗圃酌情申报，补助标准为1元/株。所育苗木由市种苗站协助生态处统一调度。</t>
  </si>
  <si>
    <t>重庆特色林木种质资源高效繁育圃建设项目</t>
  </si>
  <si>
    <t>重庆市林业科学研究院</t>
  </si>
  <si>
    <t>完成现有组培楼、温室大棚及电力设施改造，新建生产便道。</t>
  </si>
  <si>
    <r>
      <rPr>
        <sz val="10"/>
        <color indexed="8"/>
        <rFont val="仿宋_GB2312"/>
        <family val="3"/>
        <charset val="134"/>
      </rPr>
      <t>组培楼现代化改造650m</t>
    </r>
    <r>
      <rPr>
        <sz val="10"/>
        <color indexed="8"/>
        <rFont val="宋体"/>
        <family val="3"/>
        <charset val="134"/>
      </rPr>
      <t>²</t>
    </r>
    <r>
      <rPr>
        <sz val="10"/>
        <color indexed="8"/>
        <rFont val="仿宋_GB2312"/>
        <family val="3"/>
        <charset val="134"/>
      </rPr>
      <t>及配套设施设备采购；温室大棚改造600m</t>
    </r>
    <r>
      <rPr>
        <sz val="10"/>
        <color indexed="8"/>
        <rFont val="宋体"/>
        <family val="3"/>
        <charset val="134"/>
      </rPr>
      <t>²</t>
    </r>
    <r>
      <rPr>
        <sz val="10"/>
        <color indexed="8"/>
        <rFont val="仿宋_GB2312"/>
        <family val="3"/>
        <charset val="134"/>
      </rPr>
      <t>；新建生产便道2100m；室外电力线路改造3400m、配电房改造1座。</t>
    </r>
  </si>
  <si>
    <t>重庆市林木种质资源普查标本制作保存、宣传展示及数据库项目</t>
  </si>
  <si>
    <t>新建普查标本展示馆55平米、保存库150平米，制作宣传视频1部，采购数据库1套。</t>
  </si>
  <si>
    <t>完成全市普查标本展示馆装饰布局，总面积55平米，制作展示标本300件。新建标本保存库150平米，采购相关设备。制作国有林场及林木种苗宣传片（时长约10分钟）1部，建立重庆市林木种质资源、国有林场及林木种苗数据库，录入数据并建立数据检索系统。</t>
  </si>
  <si>
    <t>附件2-3：</t>
  </si>
  <si>
    <t>市级绿色示范村创建项目资金分配建议及测算情况</t>
  </si>
  <si>
    <t>创建数量
（个）</t>
  </si>
  <si>
    <t>补助标准
（万元/个）</t>
  </si>
  <si>
    <t>资金需求
（万元）</t>
  </si>
  <si>
    <r>
      <rPr>
        <b/>
        <sz val="11"/>
        <color indexed="8"/>
        <rFont val="方正仿宋_GBK"/>
        <family val="4"/>
        <charset val="134"/>
      </rPr>
      <t>小计</t>
    </r>
  </si>
  <si>
    <r>
      <rPr>
        <sz val="11"/>
        <color indexed="8"/>
        <rFont val="Times New Roman"/>
        <family val="1"/>
      </rPr>
      <t>901</t>
    </r>
    <r>
      <rPr>
        <sz val="11"/>
        <color indexed="8"/>
        <rFont val="方正仿宋_GBK"/>
        <family val="4"/>
        <charset val="134"/>
      </rPr>
      <t>渝中区</t>
    </r>
  </si>
  <si>
    <r>
      <rPr>
        <sz val="11"/>
        <color indexed="8"/>
        <rFont val="Times New Roman"/>
        <family val="1"/>
      </rPr>
      <t>902</t>
    </r>
    <r>
      <rPr>
        <sz val="11"/>
        <color indexed="8"/>
        <rFont val="方正仿宋_GBK"/>
        <family val="4"/>
        <charset val="134"/>
      </rPr>
      <t>江北区</t>
    </r>
  </si>
  <si>
    <r>
      <rPr>
        <sz val="11"/>
        <color indexed="8"/>
        <rFont val="Times New Roman"/>
        <family val="1"/>
      </rPr>
      <t>904</t>
    </r>
    <r>
      <rPr>
        <sz val="11"/>
        <color indexed="8"/>
        <rFont val="方正仿宋_GBK"/>
        <family val="4"/>
        <charset val="134"/>
      </rPr>
      <t>九龙坡区</t>
    </r>
  </si>
  <si>
    <r>
      <rPr>
        <sz val="11"/>
        <color indexed="8"/>
        <rFont val="Times New Roman"/>
        <family val="1"/>
      </rPr>
      <t>905</t>
    </r>
    <r>
      <rPr>
        <sz val="11"/>
        <color indexed="8"/>
        <rFont val="方正仿宋_GBK"/>
        <family val="4"/>
        <charset val="134"/>
      </rPr>
      <t>大渡口区</t>
    </r>
  </si>
  <si>
    <r>
      <rPr>
        <sz val="11"/>
        <color indexed="8"/>
        <rFont val="Times New Roman"/>
        <family val="1"/>
      </rPr>
      <t>906</t>
    </r>
    <r>
      <rPr>
        <sz val="11"/>
        <color indexed="8"/>
        <rFont val="方正仿宋_GBK"/>
        <family val="4"/>
        <charset val="134"/>
      </rPr>
      <t>南岸区</t>
    </r>
  </si>
  <si>
    <r>
      <rPr>
        <sz val="11"/>
        <color indexed="8"/>
        <rFont val="Times New Roman"/>
        <family val="1"/>
      </rPr>
      <t>907</t>
    </r>
    <r>
      <rPr>
        <sz val="11"/>
        <color indexed="8"/>
        <rFont val="方正仿宋_GBK"/>
        <family val="4"/>
        <charset val="134"/>
      </rPr>
      <t>北碚区</t>
    </r>
  </si>
  <si>
    <r>
      <rPr>
        <sz val="11"/>
        <color indexed="8"/>
        <rFont val="Times New Roman"/>
        <family val="1"/>
      </rPr>
      <t>908</t>
    </r>
    <r>
      <rPr>
        <sz val="11"/>
        <color indexed="8"/>
        <rFont val="方正仿宋_GBK"/>
        <family val="4"/>
        <charset val="134"/>
      </rPr>
      <t>巴南区</t>
    </r>
  </si>
  <si>
    <r>
      <rPr>
        <sz val="11"/>
        <color indexed="8"/>
        <rFont val="Times New Roman"/>
        <family val="1"/>
      </rPr>
      <t>909</t>
    </r>
    <r>
      <rPr>
        <sz val="11"/>
        <color indexed="8"/>
        <rFont val="方正仿宋_GBK"/>
        <family val="4"/>
        <charset val="134"/>
      </rPr>
      <t>渝北区</t>
    </r>
  </si>
  <si>
    <r>
      <rPr>
        <sz val="11"/>
        <color indexed="8"/>
        <rFont val="Times New Roman"/>
        <family val="1"/>
      </rPr>
      <t>911</t>
    </r>
    <r>
      <rPr>
        <sz val="11"/>
        <color indexed="8"/>
        <rFont val="方正仿宋_GBK"/>
        <family val="4"/>
        <charset val="134"/>
      </rPr>
      <t>涪陵区</t>
    </r>
  </si>
  <si>
    <r>
      <rPr>
        <sz val="11"/>
        <color indexed="8"/>
        <rFont val="Times New Roman"/>
        <family val="1"/>
      </rPr>
      <t>912</t>
    </r>
    <r>
      <rPr>
        <sz val="11"/>
        <color indexed="8"/>
        <rFont val="方正仿宋_GBK"/>
        <family val="4"/>
        <charset val="134"/>
      </rPr>
      <t>长寿区</t>
    </r>
  </si>
  <si>
    <r>
      <rPr>
        <sz val="11"/>
        <color indexed="8"/>
        <rFont val="Times New Roman"/>
        <family val="1"/>
      </rPr>
      <t>913</t>
    </r>
    <r>
      <rPr>
        <sz val="11"/>
        <color indexed="8"/>
        <rFont val="方正仿宋_GBK"/>
        <family val="4"/>
        <charset val="134"/>
      </rPr>
      <t>万盛经开区</t>
    </r>
  </si>
  <si>
    <r>
      <rPr>
        <sz val="11"/>
        <color indexed="8"/>
        <rFont val="Times New Roman"/>
        <family val="1"/>
      </rPr>
      <t>915</t>
    </r>
    <r>
      <rPr>
        <sz val="11"/>
        <color indexed="8"/>
        <rFont val="方正仿宋_GBK"/>
        <family val="4"/>
        <charset val="134"/>
      </rPr>
      <t>江津区</t>
    </r>
  </si>
  <si>
    <r>
      <rPr>
        <sz val="11"/>
        <color indexed="8"/>
        <rFont val="Times New Roman"/>
        <family val="1"/>
      </rPr>
      <t>916</t>
    </r>
    <r>
      <rPr>
        <sz val="11"/>
        <color indexed="8"/>
        <rFont val="方正仿宋_GBK"/>
        <family val="4"/>
        <charset val="134"/>
      </rPr>
      <t>合川区</t>
    </r>
  </si>
  <si>
    <r>
      <rPr>
        <sz val="11"/>
        <color indexed="8"/>
        <rFont val="Times New Roman"/>
        <family val="1"/>
      </rPr>
      <t>917</t>
    </r>
    <r>
      <rPr>
        <sz val="11"/>
        <color indexed="8"/>
        <rFont val="方正仿宋_GBK"/>
        <family val="4"/>
        <charset val="134"/>
      </rPr>
      <t>永川区</t>
    </r>
  </si>
  <si>
    <r>
      <rPr>
        <sz val="11"/>
        <color indexed="8"/>
        <rFont val="Times New Roman"/>
        <family val="1"/>
      </rPr>
      <t>918</t>
    </r>
    <r>
      <rPr>
        <sz val="11"/>
        <color indexed="8"/>
        <rFont val="方正仿宋_GBK"/>
        <family val="4"/>
        <charset val="134"/>
      </rPr>
      <t>南川区</t>
    </r>
  </si>
  <si>
    <r>
      <rPr>
        <sz val="11"/>
        <color indexed="8"/>
        <rFont val="Times New Roman"/>
        <family val="1"/>
      </rPr>
      <t>919</t>
    </r>
    <r>
      <rPr>
        <sz val="11"/>
        <color indexed="8"/>
        <rFont val="方正仿宋_GBK"/>
        <family val="4"/>
        <charset val="134"/>
      </rPr>
      <t>綦江区</t>
    </r>
  </si>
  <si>
    <r>
      <rPr>
        <sz val="11"/>
        <color indexed="8"/>
        <rFont val="Times New Roman"/>
        <family val="1"/>
      </rPr>
      <t>920</t>
    </r>
    <r>
      <rPr>
        <sz val="11"/>
        <color indexed="8"/>
        <rFont val="方正仿宋_GBK"/>
        <family val="4"/>
        <charset val="134"/>
      </rPr>
      <t>潼南区</t>
    </r>
  </si>
  <si>
    <r>
      <rPr>
        <sz val="11"/>
        <color indexed="8"/>
        <rFont val="Times New Roman"/>
        <family val="1"/>
      </rPr>
      <t>921</t>
    </r>
    <r>
      <rPr>
        <sz val="11"/>
        <color indexed="8"/>
        <rFont val="方正仿宋_GBK"/>
        <family val="4"/>
        <charset val="134"/>
      </rPr>
      <t>铜梁区</t>
    </r>
  </si>
  <si>
    <r>
      <rPr>
        <sz val="11"/>
        <color indexed="8"/>
        <rFont val="Times New Roman"/>
        <family val="1"/>
      </rPr>
      <t>922</t>
    </r>
    <r>
      <rPr>
        <sz val="11"/>
        <color indexed="8"/>
        <rFont val="方正仿宋_GBK"/>
        <family val="4"/>
        <charset val="134"/>
      </rPr>
      <t>大足区</t>
    </r>
  </si>
  <si>
    <r>
      <rPr>
        <sz val="11"/>
        <color indexed="8"/>
        <rFont val="Times New Roman"/>
        <family val="1"/>
      </rPr>
      <t>923</t>
    </r>
    <r>
      <rPr>
        <sz val="11"/>
        <color indexed="8"/>
        <rFont val="方正仿宋_GBK"/>
        <family val="4"/>
        <charset val="134"/>
      </rPr>
      <t>荣昌区</t>
    </r>
  </si>
  <si>
    <r>
      <rPr>
        <sz val="11"/>
        <color indexed="8"/>
        <rFont val="Times New Roman"/>
        <family val="1"/>
      </rPr>
      <t>924</t>
    </r>
    <r>
      <rPr>
        <sz val="11"/>
        <color indexed="8"/>
        <rFont val="方正仿宋_GBK"/>
        <family val="4"/>
        <charset val="134"/>
      </rPr>
      <t>璧山区</t>
    </r>
  </si>
  <si>
    <r>
      <rPr>
        <sz val="11"/>
        <color indexed="8"/>
        <rFont val="Times New Roman"/>
        <family val="1"/>
      </rPr>
      <t>925</t>
    </r>
    <r>
      <rPr>
        <sz val="11"/>
        <color indexed="8"/>
        <rFont val="方正仿宋_GBK"/>
        <family val="4"/>
        <charset val="134"/>
      </rPr>
      <t>万州区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</si>
  <si>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926</t>
    </r>
    <r>
      <rPr>
        <sz val="11"/>
        <color indexed="8"/>
        <rFont val="方正仿宋_GBK"/>
        <family val="4"/>
        <charset val="134"/>
      </rPr>
      <t>梁平区</t>
    </r>
  </si>
  <si>
    <r>
      <rPr>
        <sz val="11"/>
        <color indexed="8"/>
        <rFont val="Times New Roman"/>
        <family val="1"/>
      </rPr>
      <t>927</t>
    </r>
    <r>
      <rPr>
        <sz val="11"/>
        <color indexed="8"/>
        <rFont val="方正仿宋_GBK"/>
        <family val="4"/>
        <charset val="134"/>
      </rPr>
      <t>城口县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</si>
  <si>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928</t>
    </r>
    <r>
      <rPr>
        <sz val="11"/>
        <color indexed="8"/>
        <rFont val="方正仿宋_GBK"/>
        <family val="4"/>
        <charset val="134"/>
      </rPr>
      <t>丰都县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</si>
  <si>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929</t>
    </r>
    <r>
      <rPr>
        <sz val="11"/>
        <color indexed="8"/>
        <rFont val="方正仿宋_GBK"/>
        <family val="4"/>
        <charset val="134"/>
      </rPr>
      <t>垫江县</t>
    </r>
  </si>
  <si>
    <r>
      <rPr>
        <sz val="11"/>
        <color indexed="8"/>
        <rFont val="Times New Roman"/>
        <family val="1"/>
      </rPr>
      <t>930</t>
    </r>
    <r>
      <rPr>
        <sz val="11"/>
        <color indexed="8"/>
        <rFont val="方正仿宋_GBK"/>
        <family val="4"/>
        <charset val="134"/>
      </rPr>
      <t>忠县</t>
    </r>
  </si>
  <si>
    <r>
      <rPr>
        <sz val="11"/>
        <color indexed="8"/>
        <rFont val="Times New Roman"/>
        <family val="1"/>
      </rPr>
      <t>931</t>
    </r>
    <r>
      <rPr>
        <sz val="11"/>
        <color indexed="8"/>
        <rFont val="方正仿宋_GBK"/>
        <family val="4"/>
        <charset val="134"/>
      </rPr>
      <t>开州区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</si>
  <si>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932</t>
    </r>
    <r>
      <rPr>
        <sz val="11"/>
        <color indexed="8"/>
        <rFont val="方正仿宋_GBK"/>
        <family val="4"/>
        <charset val="134"/>
      </rPr>
      <t>云阳县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</si>
  <si>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933</t>
    </r>
    <r>
      <rPr>
        <sz val="11"/>
        <color indexed="8"/>
        <rFont val="方正仿宋_GBK"/>
        <family val="4"/>
        <charset val="134"/>
      </rPr>
      <t>奉节县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</si>
  <si>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934</t>
    </r>
    <r>
      <rPr>
        <sz val="11"/>
        <color indexed="8"/>
        <rFont val="方正仿宋_GBK"/>
        <family val="4"/>
        <charset val="134"/>
      </rPr>
      <t>巫山县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</si>
  <si>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935</t>
    </r>
    <r>
      <rPr>
        <sz val="11"/>
        <color indexed="8"/>
        <rFont val="方正仿宋_GBK"/>
        <family val="4"/>
        <charset val="134"/>
      </rPr>
      <t>巫溪县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</si>
  <si>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936</t>
    </r>
    <r>
      <rPr>
        <sz val="11"/>
        <color indexed="8"/>
        <rFont val="方正仿宋_GBK"/>
        <family val="4"/>
        <charset val="134"/>
      </rPr>
      <t>黔江区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</si>
  <si>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937</t>
    </r>
    <r>
      <rPr>
        <sz val="11"/>
        <color indexed="8"/>
        <rFont val="方正仿宋_GBK"/>
        <family val="4"/>
        <charset val="134"/>
      </rPr>
      <t>武隆区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</si>
  <si>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938</t>
    </r>
    <r>
      <rPr>
        <sz val="11"/>
        <color indexed="8"/>
        <rFont val="方正仿宋_GBK"/>
        <family val="4"/>
        <charset val="134"/>
      </rPr>
      <t>石柱县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</si>
  <si>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939</t>
    </r>
    <r>
      <rPr>
        <sz val="11"/>
        <color indexed="8"/>
        <rFont val="方正仿宋_GBK"/>
        <family val="4"/>
        <charset val="134"/>
      </rPr>
      <t>彭水县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</si>
  <si>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940</t>
    </r>
    <r>
      <rPr>
        <sz val="11"/>
        <color indexed="8"/>
        <rFont val="方正仿宋_GBK"/>
        <family val="4"/>
        <charset val="134"/>
      </rPr>
      <t>酉阳县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</si>
  <si>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941</t>
    </r>
    <r>
      <rPr>
        <sz val="11"/>
        <color indexed="8"/>
        <rFont val="方正仿宋_GBK"/>
        <family val="4"/>
        <charset val="134"/>
      </rPr>
      <t>秀山县</t>
    </r>
    <r>
      <rPr>
        <sz val="11"/>
        <color indexed="8"/>
        <rFont val="Times New Roman"/>
        <family val="1"/>
      </rPr>
      <t>*</t>
    </r>
  </si>
  <si>
    <r>
      <rPr>
        <sz val="11"/>
        <color indexed="8"/>
        <rFont val="Times New Roman"/>
        <family val="1"/>
      </rPr>
      <t>942</t>
    </r>
    <r>
      <rPr>
        <sz val="11"/>
        <color indexed="8"/>
        <rFont val="方正仿宋_GBK"/>
        <family val="4"/>
        <charset val="134"/>
      </rPr>
      <t>两江新区</t>
    </r>
  </si>
  <si>
    <r>
      <rPr>
        <sz val="11"/>
        <color indexed="8"/>
        <rFont val="Times New Roman"/>
        <family val="1"/>
      </rPr>
      <t>943</t>
    </r>
    <r>
      <rPr>
        <sz val="11"/>
        <color indexed="8"/>
        <rFont val="方正仿宋_GBK"/>
        <family val="4"/>
        <charset val="134"/>
      </rPr>
      <t>高新区</t>
    </r>
  </si>
  <si>
    <t>附件2-4：</t>
  </si>
  <si>
    <t>封山育林项目资金分配建议及测算情况</t>
  </si>
  <si>
    <t>区县</t>
  </si>
  <si>
    <t>资金合计
（万元）</t>
  </si>
  <si>
    <t>封山育林（万亩、元/亩）</t>
  </si>
  <si>
    <t>测算标准</t>
  </si>
  <si>
    <t>资金</t>
  </si>
  <si>
    <t>不等</t>
  </si>
  <si>
    <t>含老鹰茶改造</t>
  </si>
  <si>
    <t>附件2-5：</t>
  </si>
  <si>
    <t>森林资源专项调查项目资金分配建议及测算情况</t>
  </si>
  <si>
    <t>资源面积（万亩）</t>
  </si>
  <si>
    <t>测算标准（元/亩）</t>
  </si>
  <si>
    <t>资金需求总额</t>
  </si>
  <si>
    <t>测算经费</t>
  </si>
  <si>
    <t>补助经费
（万元）</t>
  </si>
  <si>
    <t>三调林地面积</t>
  </si>
  <si>
    <t>三调非林地（可计算森林覆盖率的森林）面积</t>
  </si>
  <si>
    <t>2014-2018年退耕还林地面积</t>
  </si>
  <si>
    <t>补助比例</t>
  </si>
  <si>
    <t>金额</t>
  </si>
  <si>
    <t>小    计</t>
  </si>
  <si>
    <t>大渡口区</t>
  </si>
  <si>
    <t>江北区</t>
  </si>
  <si>
    <t>沙坪坝区</t>
  </si>
  <si>
    <t>九龙坡区</t>
  </si>
  <si>
    <t>南岸区</t>
  </si>
  <si>
    <t>北碚区</t>
  </si>
  <si>
    <t>渝北区</t>
  </si>
  <si>
    <t>巴南区</t>
  </si>
  <si>
    <t>重庆高新区</t>
  </si>
  <si>
    <t>涪陵区</t>
  </si>
  <si>
    <t>长寿区</t>
  </si>
  <si>
    <t>江津区</t>
  </si>
  <si>
    <t>合川区</t>
  </si>
  <si>
    <t>永川区</t>
  </si>
  <si>
    <t>南川区</t>
  </si>
  <si>
    <t>大足区</t>
  </si>
  <si>
    <t>綦江区</t>
  </si>
  <si>
    <t>璧山区</t>
  </si>
  <si>
    <t>铜梁区</t>
  </si>
  <si>
    <t>潼南区</t>
  </si>
  <si>
    <t>荣昌区</t>
  </si>
  <si>
    <t>万盛经开区</t>
  </si>
  <si>
    <t>小   计</t>
  </si>
  <si>
    <t>万州区</t>
  </si>
  <si>
    <t>梁平区</t>
  </si>
  <si>
    <t>城口县</t>
  </si>
  <si>
    <t>丰都县</t>
  </si>
  <si>
    <t>垫江县</t>
  </si>
  <si>
    <t>忠县</t>
  </si>
  <si>
    <t>开州区</t>
  </si>
  <si>
    <t>云阳县</t>
  </si>
  <si>
    <t>奉节县</t>
  </si>
  <si>
    <t>巫山县</t>
  </si>
  <si>
    <t>巫溪县</t>
  </si>
  <si>
    <t>黔江区</t>
  </si>
  <si>
    <t>武隆区</t>
  </si>
  <si>
    <t>石柱县</t>
  </si>
  <si>
    <t>秀山县</t>
  </si>
  <si>
    <t>酉阳县</t>
  </si>
  <si>
    <t>彭水县</t>
  </si>
  <si>
    <t>附件2-6：</t>
  </si>
  <si>
    <t>新一轮退耕还林、完善退耕还林政策、生态护林员补助等项目分配建议及测算情况</t>
  </si>
  <si>
    <t>新一轮退耕还林补助</t>
  </si>
  <si>
    <t>完善退耕还林政策补助</t>
  </si>
  <si>
    <t>生态护林员补助</t>
  </si>
  <si>
    <t>中央扣减预算补齐</t>
  </si>
  <si>
    <t>湿地保护与恢复项目分配建议及测算情况</t>
  </si>
  <si>
    <t>湿地公园名称</t>
  </si>
  <si>
    <t>补助金额</t>
  </si>
  <si>
    <t>三江国家湿地公园</t>
  </si>
  <si>
    <t>黎香湖国家湿地公园</t>
  </si>
  <si>
    <t>双桂湖国家湿地公园</t>
  </si>
  <si>
    <t>龙河国家湿地公园</t>
  </si>
  <si>
    <t>黄华岛国家湿地公园</t>
  </si>
  <si>
    <t>汉丰湖国家湿地公园</t>
  </si>
  <si>
    <t>大昌湖国家湿地公园</t>
  </si>
  <si>
    <t>附件2-7：</t>
  </si>
  <si>
    <t>林业救灾补助项目资金分配建议及测算情况</t>
  </si>
  <si>
    <t>区县报送情况</t>
  </si>
  <si>
    <t>建议补助情况</t>
  </si>
  <si>
    <t>灾损情况</t>
  </si>
  <si>
    <t>申请额度</t>
  </si>
  <si>
    <t>补助标准</t>
  </si>
  <si>
    <t>补助额度</t>
  </si>
  <si>
    <t>风折木清理</t>
  </si>
  <si>
    <t>申报额度60%</t>
  </si>
  <si>
    <t>含风折木清理20万。</t>
  </si>
  <si>
    <t>附件2-8：</t>
  </si>
  <si>
    <t>行政审批设备购置项目分配建议及测算情况</t>
  </si>
  <si>
    <t>设备配置</t>
  </si>
  <si>
    <t>补助额度（万元）</t>
  </si>
  <si>
    <t>台式电脑（含操作系统办公软件）3件、笔记本电脑（含操作系统办公软件）2件、平板电脑（用于好差评）2件、扫描仪2件、打印机3件、材料装订机1件</t>
  </si>
  <si>
    <t>笔记本电脑（含操作系统办公软件）5件、平板电脑（用于好差评）5件、扫描仪5件、打印机3件、材料装订机2件。</t>
  </si>
  <si>
    <t>金佛山</t>
  </si>
  <si>
    <t>阴条岭</t>
  </si>
  <si>
    <t>大巴山</t>
  </si>
  <si>
    <t>雪宝山</t>
  </si>
  <si>
    <t>五里坡</t>
  </si>
  <si>
    <t>缙云山</t>
  </si>
  <si>
    <t>2021年市级转移支付预算安排情况</t>
  </si>
  <si>
    <t>项目情况</t>
  </si>
  <si>
    <t>预算安排情况</t>
  </si>
  <si>
    <t>年初预算提前批</t>
  </si>
  <si>
    <t>年初预算第二批</t>
  </si>
  <si>
    <t>森林植被恢复费清算第一批</t>
  </si>
  <si>
    <t>森林植被恢复费清算第二批</t>
  </si>
  <si>
    <t>森林植被恢复费清算第三批</t>
  </si>
  <si>
    <t>扣除市本级留存</t>
  </si>
  <si>
    <t>平均数</t>
  </si>
  <si>
    <t>林业改革发展</t>
  </si>
  <si>
    <t>其中：14个贫困区县</t>
  </si>
  <si>
    <t xml:space="preserve">     其他非贫困区县</t>
  </si>
  <si>
    <t>林业生态保护恢复</t>
  </si>
  <si>
    <t xml:space="preserve">         合计</t>
  </si>
  <si>
    <t>区县</t>
    <phoneticPr fontId="18" type="noConversion"/>
  </si>
  <si>
    <t>单位：万元</t>
    <phoneticPr fontId="18" type="noConversion"/>
  </si>
  <si>
    <t>序号</t>
    <phoneticPr fontId="18" type="noConversion"/>
  </si>
  <si>
    <t>附件</t>
    <phoneticPr fontId="19" type="noConversion"/>
  </si>
  <si>
    <t>2025年市级林业草原改革发展资金预算指标安排表</t>
    <phoneticPr fontId="18" type="noConversion"/>
  </si>
  <si>
    <t>国土绿化
（油茶发展）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</si>
</sst>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);[Red]\(0\)"/>
  </numFmts>
  <fonts count="52">
    <font>
      <sz val="11"/>
      <color theme="1"/>
      <name val="宋体"/>
      <charset val="134"/>
      <scheme val="minor"/>
    </font>
    <font>
      <sz val="10"/>
      <color indexed="8"/>
      <name val="仿宋_GB2312"/>
      <family val="3"/>
      <charset val="134"/>
    </font>
    <font>
      <sz val="16"/>
      <name val="方正小标宋_GBK"/>
      <family val="4"/>
      <charset val="134"/>
    </font>
    <font>
      <sz val="11"/>
      <name val="等线"/>
      <family val="3"/>
      <charset val="134"/>
    </font>
    <font>
      <sz val="11"/>
      <color indexed="8"/>
      <name val="Times New Roman"/>
      <family val="1"/>
    </font>
    <font>
      <sz val="10"/>
      <name val="等线"/>
      <family val="3"/>
      <charset val="134"/>
    </font>
    <font>
      <sz val="11"/>
      <name val="Times New Roman"/>
      <family val="1"/>
    </font>
    <font>
      <sz val="20"/>
      <name val="方正小标宋_GBK"/>
      <family val="4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Times New Roman"/>
      <family val="1"/>
    </font>
    <font>
      <b/>
      <sz val="10"/>
      <name val="等线"/>
      <family val="3"/>
      <charset val="134"/>
    </font>
    <font>
      <sz val="10"/>
      <name val="Times New Roman"/>
      <family val="1"/>
    </font>
    <font>
      <b/>
      <sz val="11"/>
      <name val="等线"/>
      <family val="3"/>
      <charset val="134"/>
    </font>
    <font>
      <sz val="11"/>
      <name val="宋体"/>
      <family val="3"/>
      <charset val="134"/>
    </font>
    <font>
      <b/>
      <sz val="11"/>
      <color indexed="8"/>
      <name val="方正仿宋_GBK"/>
      <family val="4"/>
      <charset val="134"/>
    </font>
    <font>
      <sz val="11"/>
      <color indexed="8"/>
      <name val="方正仿宋_GBK"/>
      <family val="4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b/>
      <sz val="10"/>
      <color theme="1"/>
      <name val="等线"/>
      <family val="3"/>
      <charset val="134"/>
    </font>
    <font>
      <sz val="12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8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rgb="FFFF0000"/>
      <name val="等线"/>
      <family val="3"/>
      <charset val="134"/>
    </font>
    <font>
      <sz val="11"/>
      <color rgb="FFFF0000"/>
      <name val="等线"/>
      <family val="3"/>
      <charset val="134"/>
    </font>
    <font>
      <sz val="1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方正黑体_GBK"/>
      <family val="4"/>
      <charset val="134"/>
    </font>
    <font>
      <sz val="14"/>
      <color theme="1"/>
      <name val="方正黑体_GBK"/>
      <family val="4"/>
      <charset val="134"/>
    </font>
    <font>
      <sz val="12"/>
      <color theme="1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2"/>
      <name val="方正仿宋_GBK"/>
      <family val="4"/>
      <charset val="134"/>
    </font>
    <font>
      <sz val="11"/>
      <color theme="1"/>
      <name val="方正楷体_GBK"/>
      <family val="4"/>
      <charset val="134"/>
    </font>
    <font>
      <sz val="12"/>
      <color theme="1"/>
      <name val="方正黑体_GBK"/>
      <family val="4"/>
      <charset val="134"/>
    </font>
    <font>
      <sz val="12"/>
      <color rgb="FF000000"/>
      <name val="方正黑体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859614856410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8901333658864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14" fillId="0" borderId="0"/>
  </cellStyleXfs>
  <cellXfs count="10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21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6" fillId="0" borderId="1" xfId="0" applyFont="1" applyBorder="1" applyAlignment="1">
      <alignment vertical="center" wrapText="1"/>
    </xf>
    <xf numFmtId="9" fontId="26" fillId="0" borderId="1" xfId="0" applyNumberFormat="1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9" fontId="29" fillId="0" borderId="1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0" fillId="3" borderId="1" xfId="0" applyFont="1" applyFill="1" applyBorder="1" applyAlignment="1">
      <alignment horizontal="center" vertical="center" wrapText="1"/>
    </xf>
    <xf numFmtId="177" fontId="31" fillId="4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vertical="center"/>
    </xf>
    <xf numFmtId="0" fontId="35" fillId="3" borderId="1" xfId="0" applyFont="1" applyFill="1" applyBorder="1" applyAlignment="1">
      <alignment vertical="center"/>
    </xf>
    <xf numFmtId="0" fontId="36" fillId="0" borderId="1" xfId="2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/>
    </xf>
    <xf numFmtId="0" fontId="37" fillId="0" borderId="1" xfId="2" applyFont="1" applyFill="1" applyBorder="1" applyAlignment="1">
      <alignment horizontal="center" vertical="center" wrapText="1"/>
    </xf>
    <xf numFmtId="176" fontId="36" fillId="0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38" fillId="0" borderId="0" xfId="0" applyFo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77" fontId="21" fillId="4" borderId="1" xfId="0" applyNumberFormat="1" applyFont="1" applyFill="1" applyBorder="1" applyAlignment="1">
      <alignment horizontal="center" vertical="center"/>
    </xf>
    <xf numFmtId="177" fontId="21" fillId="4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77" fontId="32" fillId="4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9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13" fillId="0" borderId="1" xfId="0" applyFont="1" applyFill="1" applyBorder="1" applyAlignment="1">
      <alignment vertical="center"/>
    </xf>
    <xf numFmtId="0" fontId="41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4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177" fontId="30" fillId="4" borderId="7" xfId="0" applyNumberFormat="1" applyFont="1" applyFill="1" applyBorder="1" applyAlignment="1">
      <alignment horizontal="center" vertical="center"/>
    </xf>
    <xf numFmtId="177" fontId="30" fillId="4" borderId="2" xfId="0" applyNumberFormat="1" applyFont="1" applyFill="1" applyBorder="1" applyAlignment="1">
      <alignment horizontal="center" vertical="center"/>
    </xf>
    <xf numFmtId="177" fontId="30" fillId="4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3" fillId="0" borderId="7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49" fillId="0" borderId="0" xfId="0" applyFont="1" applyFill="1" applyAlignment="1">
      <alignment horizontal="right" vertical="center" wrapText="1"/>
    </xf>
    <xf numFmtId="0" fontId="5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Zeros="0" tabSelected="1" workbookViewId="0">
      <pane ySplit="4" topLeftCell="A5" activePane="bottomLeft" state="frozen"/>
      <selection pane="bottomLeft" activeCell="C8" sqref="C8"/>
    </sheetView>
  </sheetViews>
  <sheetFormatPr defaultRowHeight="12.9"/>
  <cols>
    <col min="1" max="1" width="16.375" style="1" customWidth="1"/>
    <col min="2" max="2" width="35.625" style="1" customWidth="1"/>
    <col min="3" max="3" width="35.625" style="61" customWidth="1"/>
    <col min="4" max="16384" width="9" style="1"/>
  </cols>
  <sheetData>
    <row r="1" spans="1:3" ht="21.1" customHeight="1">
      <c r="A1" s="69" t="s">
        <v>268</v>
      </c>
      <c r="B1" s="69"/>
    </row>
    <row r="2" spans="1:3" ht="43" customHeight="1">
      <c r="A2" s="68" t="s">
        <v>269</v>
      </c>
      <c r="B2" s="68"/>
      <c r="C2" s="68"/>
    </row>
    <row r="3" spans="1:3" ht="24.8" customHeight="1">
      <c r="B3" s="63"/>
      <c r="C3" s="104" t="s">
        <v>266</v>
      </c>
    </row>
    <row r="4" spans="1:3" s="62" customFormat="1" ht="50.3" customHeight="1">
      <c r="A4" s="105" t="s">
        <v>267</v>
      </c>
      <c r="B4" s="105" t="s">
        <v>265</v>
      </c>
      <c r="C4" s="106" t="s">
        <v>270</v>
      </c>
    </row>
    <row r="5" spans="1:3" ht="39.9" customHeight="1">
      <c r="A5" s="107" t="s">
        <v>1</v>
      </c>
      <c r="B5" s="107"/>
      <c r="C5" s="65">
        <f>SUM(C6:C10)</f>
        <v>2125</v>
      </c>
    </row>
    <row r="6" spans="1:3" s="67" customFormat="1" ht="39.9" customHeight="1">
      <c r="A6" s="66">
        <v>1</v>
      </c>
      <c r="B6" s="65" t="s">
        <v>194</v>
      </c>
      <c r="C6" s="65">
        <v>188</v>
      </c>
    </row>
    <row r="7" spans="1:3" s="67" customFormat="1" ht="39.9" customHeight="1">
      <c r="A7" s="66">
        <v>2</v>
      </c>
      <c r="B7" s="65" t="s">
        <v>180</v>
      </c>
      <c r="C7" s="65">
        <v>178</v>
      </c>
    </row>
    <row r="8" spans="1:3" s="67" customFormat="1" ht="39.9" customHeight="1">
      <c r="A8" s="64">
        <v>3</v>
      </c>
      <c r="B8" s="65" t="s">
        <v>182</v>
      </c>
      <c r="C8" s="65">
        <v>144</v>
      </c>
    </row>
    <row r="9" spans="1:3" ht="39.9" customHeight="1">
      <c r="A9" s="66">
        <v>4</v>
      </c>
      <c r="B9" s="65" t="s">
        <v>195</v>
      </c>
      <c r="C9" s="65">
        <v>838</v>
      </c>
    </row>
    <row r="10" spans="1:3" ht="39.9" customHeight="1">
      <c r="A10" s="66">
        <v>5</v>
      </c>
      <c r="B10" s="65" t="s">
        <v>196</v>
      </c>
      <c r="C10" s="65">
        <v>777</v>
      </c>
    </row>
  </sheetData>
  <mergeCells count="3">
    <mergeCell ref="A2:C2"/>
    <mergeCell ref="A1:B1"/>
    <mergeCell ref="A5:B5"/>
  </mergeCells>
  <phoneticPr fontId="19" type="noConversion"/>
  <printOptions horizontalCentered="1"/>
  <pageMargins left="0.55118110236220474" right="0.55118110236220474" top="0.74" bottom="0.35433070866141736" header="0.35433070866141736" footer="0.2362204724409449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G25" sqref="G25"/>
    </sheetView>
  </sheetViews>
  <sheetFormatPr defaultRowHeight="12.9"/>
  <cols>
    <col min="1" max="1" width="12.5" customWidth="1"/>
    <col min="2" max="2" width="52" customWidth="1"/>
    <col min="3" max="3" width="10.125" customWidth="1"/>
    <col min="4" max="4" width="8.625" customWidth="1"/>
  </cols>
  <sheetData>
    <row r="1" spans="1:4">
      <c r="A1" t="s">
        <v>238</v>
      </c>
    </row>
    <row r="2" spans="1:4" ht="25.85">
      <c r="A2" s="81" t="s">
        <v>239</v>
      </c>
      <c r="B2" s="81"/>
      <c r="C2" s="81"/>
      <c r="D2" s="81"/>
    </row>
    <row r="3" spans="1:4" ht="32.1" customHeight="1">
      <c r="A3" s="5" t="s">
        <v>29</v>
      </c>
      <c r="B3" s="5" t="s">
        <v>240</v>
      </c>
      <c r="C3" s="6" t="s">
        <v>241</v>
      </c>
      <c r="D3" s="5" t="s">
        <v>31</v>
      </c>
    </row>
    <row r="4" spans="1:4" s="4" customFormat="1" ht="16.3">
      <c r="A4" s="7" t="s">
        <v>1</v>
      </c>
      <c r="B4" s="8"/>
      <c r="C4" s="8">
        <f>SUM(C5:C52)</f>
        <v>466</v>
      </c>
      <c r="D4" s="8"/>
    </row>
    <row r="5" spans="1:4" ht="14.1" customHeight="1">
      <c r="A5" s="9" t="s">
        <v>2</v>
      </c>
      <c r="B5" s="96" t="s">
        <v>242</v>
      </c>
      <c r="C5" s="10">
        <v>10</v>
      </c>
      <c r="D5" s="10"/>
    </row>
    <row r="6" spans="1:4" ht="14.1" customHeight="1">
      <c r="A6" s="9" t="s">
        <v>3</v>
      </c>
      <c r="B6" s="97"/>
      <c r="C6" s="10">
        <v>10</v>
      </c>
      <c r="D6" s="10"/>
    </row>
    <row r="7" spans="1:4" ht="14.1" customHeight="1">
      <c r="A7" s="9" t="s">
        <v>4</v>
      </c>
      <c r="B7" s="97"/>
      <c r="C7" s="10">
        <v>10</v>
      </c>
      <c r="D7" s="10"/>
    </row>
    <row r="8" spans="1:4" ht="14.1" customHeight="1">
      <c r="A8" s="9" t="s">
        <v>5</v>
      </c>
      <c r="B8" s="97"/>
      <c r="C8" s="10">
        <v>10</v>
      </c>
      <c r="D8" s="10"/>
    </row>
    <row r="9" spans="1:4" ht="14.1" customHeight="1">
      <c r="A9" s="9" t="s">
        <v>6</v>
      </c>
      <c r="B9" s="97"/>
      <c r="C9" s="10">
        <v>10</v>
      </c>
      <c r="D9" s="10"/>
    </row>
    <row r="10" spans="1:4" ht="14.1" customHeight="1">
      <c r="A10" s="9" t="s">
        <v>7</v>
      </c>
      <c r="B10" s="97"/>
      <c r="C10" s="10">
        <v>10</v>
      </c>
      <c r="D10" s="10"/>
    </row>
    <row r="11" spans="1:4" ht="14.1" customHeight="1">
      <c r="A11" s="9" t="s">
        <v>8</v>
      </c>
      <c r="B11" s="97"/>
      <c r="C11" s="10">
        <v>10</v>
      </c>
      <c r="D11" s="10"/>
    </row>
    <row r="12" spans="1:4" ht="14.1" customHeight="1">
      <c r="A12" s="9" t="s">
        <v>9</v>
      </c>
      <c r="B12" s="97"/>
      <c r="C12" s="10">
        <v>10</v>
      </c>
      <c r="D12" s="10"/>
    </row>
    <row r="13" spans="1:4" ht="14.1" customHeight="1">
      <c r="A13" s="9" t="s">
        <v>10</v>
      </c>
      <c r="B13" s="97"/>
      <c r="C13" s="10">
        <v>10</v>
      </c>
      <c r="D13" s="10"/>
    </row>
    <row r="14" spans="1:4" ht="14.1" customHeight="1">
      <c r="A14" s="9" t="s">
        <v>11</v>
      </c>
      <c r="B14" s="97"/>
      <c r="C14" s="10">
        <v>10</v>
      </c>
      <c r="D14" s="10"/>
    </row>
    <row r="15" spans="1:4" ht="14.1" customHeight="1">
      <c r="A15" s="9" t="s">
        <v>12</v>
      </c>
      <c r="B15" s="97"/>
      <c r="C15" s="10">
        <v>10</v>
      </c>
      <c r="D15" s="10"/>
    </row>
    <row r="16" spans="1:4" ht="14.1" customHeight="1">
      <c r="A16" s="9" t="s">
        <v>13</v>
      </c>
      <c r="B16" s="97"/>
      <c r="C16" s="10">
        <v>10</v>
      </c>
      <c r="D16" s="10"/>
    </row>
    <row r="17" spans="1:4" ht="14.1" customHeight="1">
      <c r="A17" s="9" t="s">
        <v>14</v>
      </c>
      <c r="B17" s="97"/>
      <c r="C17" s="10">
        <v>10</v>
      </c>
      <c r="D17" s="10"/>
    </row>
    <row r="18" spans="1:4" ht="14.1" customHeight="1">
      <c r="A18" s="9" t="s">
        <v>15</v>
      </c>
      <c r="B18" s="97"/>
      <c r="C18" s="10">
        <v>10</v>
      </c>
      <c r="D18" s="10"/>
    </row>
    <row r="19" spans="1:4" ht="14.1" customHeight="1">
      <c r="A19" s="9" t="s">
        <v>16</v>
      </c>
      <c r="B19" s="97"/>
      <c r="C19" s="10">
        <v>10</v>
      </c>
      <c r="D19" s="10"/>
    </row>
    <row r="20" spans="1:4" ht="14.1" customHeight="1">
      <c r="A20" s="9" t="s">
        <v>17</v>
      </c>
      <c r="B20" s="97"/>
      <c r="C20" s="10">
        <v>10</v>
      </c>
      <c r="D20" s="11"/>
    </row>
    <row r="21" spans="1:4" ht="14.1" customHeight="1">
      <c r="A21" s="9" t="s">
        <v>18</v>
      </c>
      <c r="B21" s="97"/>
      <c r="C21" s="10">
        <v>10</v>
      </c>
      <c r="D21" s="10"/>
    </row>
    <row r="22" spans="1:4" ht="14.1" customHeight="1">
      <c r="A22" s="9" t="s">
        <v>19</v>
      </c>
      <c r="B22" s="97"/>
      <c r="C22" s="10">
        <v>10</v>
      </c>
      <c r="D22" s="10"/>
    </row>
    <row r="23" spans="1:4" ht="14.1" customHeight="1">
      <c r="A23" s="9" t="s">
        <v>20</v>
      </c>
      <c r="B23" s="97"/>
      <c r="C23" s="10">
        <v>10</v>
      </c>
      <c r="D23" s="10"/>
    </row>
    <row r="24" spans="1:4" ht="14.1" customHeight="1">
      <c r="A24" s="9" t="s">
        <v>21</v>
      </c>
      <c r="B24" s="97"/>
      <c r="C24" s="10">
        <v>10</v>
      </c>
      <c r="D24" s="10"/>
    </row>
    <row r="25" spans="1:4" ht="14.1" customHeight="1">
      <c r="A25" s="9" t="s">
        <v>22</v>
      </c>
      <c r="B25" s="97"/>
      <c r="C25" s="10">
        <v>10</v>
      </c>
      <c r="D25" s="10"/>
    </row>
    <row r="26" spans="1:4" ht="14.1" customHeight="1">
      <c r="A26" s="9" t="s">
        <v>23</v>
      </c>
      <c r="B26" s="97"/>
      <c r="C26" s="10">
        <v>10</v>
      </c>
      <c r="D26" s="10"/>
    </row>
    <row r="27" spans="1:4" ht="14.1" customHeight="1">
      <c r="A27" s="9" t="s">
        <v>37</v>
      </c>
      <c r="B27" s="97"/>
      <c r="C27" s="10">
        <v>10</v>
      </c>
      <c r="D27" s="10"/>
    </row>
    <row r="28" spans="1:4" ht="14.1" customHeight="1">
      <c r="A28" s="9" t="s">
        <v>24</v>
      </c>
      <c r="B28" s="97"/>
      <c r="C28" s="10">
        <v>10</v>
      </c>
      <c r="D28" s="10"/>
    </row>
    <row r="29" spans="1:4" ht="14.1" customHeight="1">
      <c r="A29" s="9" t="s">
        <v>38</v>
      </c>
      <c r="B29" s="97"/>
      <c r="C29" s="10">
        <v>10</v>
      </c>
      <c r="D29" s="10"/>
    </row>
    <row r="30" spans="1:4" ht="14.1" customHeight="1">
      <c r="A30" s="9" t="s">
        <v>39</v>
      </c>
      <c r="B30" s="97"/>
      <c r="C30" s="10">
        <v>10</v>
      </c>
      <c r="D30" s="10"/>
    </row>
    <row r="31" spans="1:4" ht="14.1" customHeight="1">
      <c r="A31" s="9" t="s">
        <v>25</v>
      </c>
      <c r="B31" s="97"/>
      <c r="C31" s="10">
        <v>10</v>
      </c>
      <c r="D31" s="10"/>
    </row>
    <row r="32" spans="1:4" ht="14.1" customHeight="1">
      <c r="A32" s="9" t="s">
        <v>40</v>
      </c>
      <c r="B32" s="97"/>
      <c r="C32" s="10">
        <v>10</v>
      </c>
      <c r="D32" s="10"/>
    </row>
    <row r="33" spans="1:4" ht="14.1" customHeight="1">
      <c r="A33" s="9" t="s">
        <v>41</v>
      </c>
      <c r="B33" s="97"/>
      <c r="C33" s="10">
        <v>10</v>
      </c>
      <c r="D33" s="10"/>
    </row>
    <row r="34" spans="1:4" ht="14.1" customHeight="1">
      <c r="A34" s="9" t="s">
        <v>42</v>
      </c>
      <c r="B34" s="97"/>
      <c r="C34" s="10">
        <v>10</v>
      </c>
      <c r="D34" s="10"/>
    </row>
    <row r="35" spans="1:4" ht="14.1" customHeight="1">
      <c r="A35" s="9" t="s">
        <v>43</v>
      </c>
      <c r="B35" s="97"/>
      <c r="C35">
        <v>10</v>
      </c>
      <c r="D35" s="10"/>
    </row>
    <row r="36" spans="1:4" ht="14.1" customHeight="1">
      <c r="A36" s="9" t="s">
        <v>44</v>
      </c>
      <c r="B36" s="97"/>
      <c r="C36" s="10">
        <v>10</v>
      </c>
      <c r="D36" s="10"/>
    </row>
    <row r="37" spans="1:4" ht="14.1" customHeight="1">
      <c r="A37" s="9" t="s">
        <v>45</v>
      </c>
      <c r="B37" s="97"/>
      <c r="C37" s="10">
        <v>10</v>
      </c>
      <c r="D37" s="10"/>
    </row>
    <row r="38" spans="1:4" ht="14.1" customHeight="1">
      <c r="A38" s="9" t="s">
        <v>46</v>
      </c>
      <c r="B38" s="97"/>
      <c r="C38" s="10">
        <v>10</v>
      </c>
      <c r="D38" s="10"/>
    </row>
    <row r="39" spans="1:4" ht="14.1" customHeight="1">
      <c r="A39" s="9" t="s">
        <v>47</v>
      </c>
      <c r="B39" s="97"/>
      <c r="C39" s="10">
        <v>10</v>
      </c>
      <c r="D39" s="10"/>
    </row>
    <row r="40" spans="1:4" ht="14.1" customHeight="1">
      <c r="A40" s="9" t="s">
        <v>48</v>
      </c>
      <c r="B40" s="97"/>
      <c r="C40" s="10">
        <v>10</v>
      </c>
      <c r="D40" s="10"/>
    </row>
    <row r="41" spans="1:4" ht="14.1" customHeight="1">
      <c r="A41" s="9" t="s">
        <v>49</v>
      </c>
      <c r="B41" s="97"/>
      <c r="C41" s="10">
        <v>10</v>
      </c>
      <c r="D41" s="10"/>
    </row>
    <row r="42" spans="1:4" ht="14.1" customHeight="1">
      <c r="A42" s="9" t="s">
        <v>50</v>
      </c>
      <c r="B42" s="97"/>
      <c r="C42" s="10">
        <v>10</v>
      </c>
      <c r="D42" s="10"/>
    </row>
    <row r="43" spans="1:4" ht="14.1" customHeight="1">
      <c r="A43" s="9" t="s">
        <v>51</v>
      </c>
      <c r="B43" s="97"/>
      <c r="C43" s="10">
        <v>10</v>
      </c>
      <c r="D43" s="10"/>
    </row>
    <row r="44" spans="1:4" ht="14.1" customHeight="1">
      <c r="A44" s="9" t="s">
        <v>52</v>
      </c>
      <c r="B44" s="97"/>
      <c r="C44" s="10"/>
      <c r="D44" s="10"/>
    </row>
    <row r="45" spans="1:4" ht="14.1" customHeight="1">
      <c r="A45" s="9" t="s">
        <v>26</v>
      </c>
      <c r="B45" s="98"/>
      <c r="C45" s="10"/>
      <c r="D45" s="10"/>
    </row>
    <row r="46" spans="1:4" ht="14.1" customHeight="1">
      <c r="A46" s="9" t="s">
        <v>53</v>
      </c>
      <c r="B46" s="12" t="s">
        <v>243</v>
      </c>
      <c r="C46" s="10">
        <v>16</v>
      </c>
      <c r="D46" s="10"/>
    </row>
    <row r="47" spans="1:4" ht="14.1" customHeight="1">
      <c r="A47" s="9" t="s">
        <v>244</v>
      </c>
      <c r="B47" s="96" t="s">
        <v>242</v>
      </c>
      <c r="C47" s="10">
        <v>10</v>
      </c>
      <c r="D47" s="3"/>
    </row>
    <row r="48" spans="1:4" ht="14.1" customHeight="1">
      <c r="A48" s="9" t="s">
        <v>245</v>
      </c>
      <c r="B48" s="97"/>
      <c r="C48" s="10">
        <v>10</v>
      </c>
      <c r="D48" s="3"/>
    </row>
    <row r="49" spans="1:4" ht="14.1" customHeight="1">
      <c r="A49" s="9" t="s">
        <v>246</v>
      </c>
      <c r="B49" s="97"/>
      <c r="C49" s="10">
        <v>10</v>
      </c>
      <c r="D49" s="3"/>
    </row>
    <row r="50" spans="1:4" ht="14.1" customHeight="1">
      <c r="A50" s="9" t="s">
        <v>247</v>
      </c>
      <c r="B50" s="97"/>
      <c r="C50" s="10">
        <v>10</v>
      </c>
      <c r="D50" s="3"/>
    </row>
    <row r="51" spans="1:4" ht="14.1" customHeight="1">
      <c r="A51" s="9" t="s">
        <v>248</v>
      </c>
      <c r="B51" s="97"/>
      <c r="C51" s="10">
        <v>10</v>
      </c>
      <c r="D51" s="3"/>
    </row>
    <row r="52" spans="1:4" ht="14.1" customHeight="1">
      <c r="A52" s="9" t="s">
        <v>249</v>
      </c>
      <c r="B52" s="98"/>
      <c r="C52" s="10">
        <v>10</v>
      </c>
      <c r="D52" s="3"/>
    </row>
  </sheetData>
  <mergeCells count="3">
    <mergeCell ref="A2:D2"/>
    <mergeCell ref="B5:B45"/>
    <mergeCell ref="B47:B52"/>
  </mergeCells>
  <phoneticPr fontId="18" type="noConversion"/>
  <pageMargins left="0.75" right="0.39305555555555599" top="0.59027777777777801" bottom="0.55069444444444404" header="0.5" footer="0.5"/>
  <pageSetup paperSize="9" orientation="portrait" r:id="rId1"/>
  <ignoredErrors>
    <ignoredError sqref="C4" emptyCellReferenc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9" sqref="G29"/>
    </sheetView>
  </sheetViews>
  <sheetFormatPr defaultRowHeight="12.9"/>
  <cols>
    <col min="1" max="1" width="20.25" customWidth="1"/>
    <col min="2" max="2" width="14.875" customWidth="1"/>
    <col min="3" max="9" width="12.875" customWidth="1"/>
  </cols>
  <sheetData>
    <row r="1" spans="1:9" ht="25.85">
      <c r="A1" s="68" t="s">
        <v>250</v>
      </c>
      <c r="B1" s="68"/>
      <c r="C1" s="68"/>
      <c r="D1" s="68"/>
      <c r="E1" s="68"/>
      <c r="F1" s="68"/>
      <c r="G1" s="68"/>
      <c r="H1" s="68"/>
      <c r="I1" s="68"/>
    </row>
    <row r="2" spans="1:9" ht="30.1" customHeight="1">
      <c r="A2" s="102" t="s">
        <v>251</v>
      </c>
      <c r="B2" s="99" t="s">
        <v>252</v>
      </c>
      <c r="C2" s="100"/>
      <c r="D2" s="100"/>
      <c r="E2" s="100"/>
      <c r="F2" s="100"/>
      <c r="G2" s="100"/>
      <c r="H2" s="100"/>
      <c r="I2" s="101"/>
    </row>
    <row r="3" spans="1:9" s="1" customFormat="1" ht="25.85">
      <c r="A3" s="103"/>
      <c r="B3" s="2" t="s">
        <v>1</v>
      </c>
      <c r="C3" s="2" t="s">
        <v>253</v>
      </c>
      <c r="D3" s="2" t="s">
        <v>254</v>
      </c>
      <c r="E3" s="2" t="s">
        <v>255</v>
      </c>
      <c r="F3" s="2" t="s">
        <v>256</v>
      </c>
      <c r="G3" s="2" t="s">
        <v>257</v>
      </c>
      <c r="H3" s="2" t="s">
        <v>258</v>
      </c>
      <c r="I3" s="2" t="s">
        <v>259</v>
      </c>
    </row>
    <row r="4" spans="1:9" ht="21.1" customHeight="1">
      <c r="A4" s="3" t="s">
        <v>260</v>
      </c>
      <c r="B4" s="3">
        <f>SUM(C4:H4)</f>
        <v>39438</v>
      </c>
      <c r="C4" s="3">
        <v>34884</v>
      </c>
      <c r="D4" s="3">
        <v>255</v>
      </c>
      <c r="E4" s="3"/>
      <c r="F4" s="3"/>
      <c r="G4" s="3">
        <v>6505</v>
      </c>
      <c r="H4" s="3">
        <v>-2206</v>
      </c>
      <c r="I4" s="3"/>
    </row>
    <row r="5" spans="1:9" ht="21.1" customHeight="1">
      <c r="A5" s="3" t="s">
        <v>261</v>
      </c>
      <c r="B5" s="3">
        <f t="shared" ref="B5:B12" si="0">SUM(C5:H5)</f>
        <v>28047</v>
      </c>
      <c r="C5" s="3">
        <v>26712</v>
      </c>
      <c r="D5" s="3"/>
      <c r="E5" s="3"/>
      <c r="F5" s="3"/>
      <c r="G5" s="3">
        <v>1335</v>
      </c>
      <c r="H5" s="3"/>
      <c r="I5" s="3"/>
    </row>
    <row r="6" spans="1:9" ht="21.1" customHeight="1">
      <c r="A6" s="3" t="s">
        <v>262</v>
      </c>
      <c r="B6" s="3">
        <f t="shared" si="0"/>
        <v>11391</v>
      </c>
      <c r="C6" s="3">
        <v>8172</v>
      </c>
      <c r="D6" s="3">
        <v>255</v>
      </c>
      <c r="E6" s="3"/>
      <c r="F6" s="3"/>
      <c r="G6" s="3">
        <v>5170</v>
      </c>
      <c r="H6" s="3">
        <v>-2206</v>
      </c>
      <c r="I6" s="3"/>
    </row>
    <row r="7" spans="1:9" ht="21.1" customHeight="1">
      <c r="A7" s="3" t="s">
        <v>263</v>
      </c>
      <c r="B7" s="3">
        <f t="shared" si="0"/>
        <v>215309</v>
      </c>
      <c r="C7" s="3">
        <v>95572</v>
      </c>
      <c r="D7" s="3">
        <v>23142</v>
      </c>
      <c r="E7" s="3">
        <v>42094</v>
      </c>
      <c r="F7" s="3">
        <v>21896</v>
      </c>
      <c r="G7" s="3">
        <v>34742</v>
      </c>
      <c r="H7" s="3">
        <v>-2137</v>
      </c>
      <c r="I7" s="3"/>
    </row>
    <row r="8" spans="1:9" ht="21.1" customHeight="1">
      <c r="A8" s="3" t="s">
        <v>261</v>
      </c>
      <c r="B8" s="3">
        <f t="shared" si="0"/>
        <v>92825</v>
      </c>
      <c r="C8" s="3">
        <v>40813</v>
      </c>
      <c r="D8" s="3">
        <v>6564</v>
      </c>
      <c r="E8" s="3">
        <v>10499</v>
      </c>
      <c r="F8" s="3">
        <v>16650</v>
      </c>
      <c r="G8" s="3">
        <v>18299</v>
      </c>
      <c r="H8" s="3"/>
      <c r="I8" s="3"/>
    </row>
    <row r="9" spans="1:9" ht="21.1" customHeight="1">
      <c r="A9" s="3" t="s">
        <v>262</v>
      </c>
      <c r="B9" s="3">
        <f t="shared" si="0"/>
        <v>122484</v>
      </c>
      <c r="C9" s="3">
        <v>54759</v>
      </c>
      <c r="D9" s="3">
        <v>16578</v>
      </c>
      <c r="E9" s="3">
        <v>31595</v>
      </c>
      <c r="F9" s="3">
        <v>5246</v>
      </c>
      <c r="G9" s="3">
        <v>16443</v>
      </c>
      <c r="H9" s="3">
        <v>-2137</v>
      </c>
      <c r="I9" s="3"/>
    </row>
    <row r="10" spans="1:9" ht="21.1" customHeight="1">
      <c r="A10" s="3" t="s">
        <v>264</v>
      </c>
      <c r="B10" s="3">
        <f t="shared" si="0"/>
        <v>254747</v>
      </c>
      <c r="C10" s="3">
        <f t="shared" ref="C10:H10" si="1">C4+C7</f>
        <v>130456</v>
      </c>
      <c r="D10" s="3">
        <f t="shared" si="1"/>
        <v>23397</v>
      </c>
      <c r="E10" s="3">
        <f t="shared" si="1"/>
        <v>42094</v>
      </c>
      <c r="F10" s="3">
        <f t="shared" si="1"/>
        <v>21896</v>
      </c>
      <c r="G10" s="3">
        <f t="shared" si="1"/>
        <v>41247</v>
      </c>
      <c r="H10" s="3">
        <f t="shared" si="1"/>
        <v>-4343</v>
      </c>
      <c r="I10" s="3"/>
    </row>
    <row r="11" spans="1:9" ht="21.1" customHeight="1">
      <c r="A11" s="3" t="s">
        <v>261</v>
      </c>
      <c r="B11" s="3">
        <f t="shared" si="0"/>
        <v>120872</v>
      </c>
      <c r="C11" s="3">
        <f>C5+C8</f>
        <v>67525</v>
      </c>
      <c r="D11" s="3">
        <f>D5+D8</f>
        <v>6564</v>
      </c>
      <c r="E11" s="3">
        <f>E5+E8</f>
        <v>10499</v>
      </c>
      <c r="F11" s="3">
        <f>F5+F8</f>
        <v>16650</v>
      </c>
      <c r="G11" s="3">
        <f>G5+G8</f>
        <v>19634</v>
      </c>
      <c r="H11" s="3"/>
      <c r="I11" s="3">
        <v>8634</v>
      </c>
    </row>
    <row r="12" spans="1:9" ht="21.1" customHeight="1">
      <c r="A12" s="3" t="s">
        <v>262</v>
      </c>
      <c r="B12" s="3">
        <f t="shared" si="0"/>
        <v>133875</v>
      </c>
      <c r="C12" s="3">
        <f t="shared" ref="C12:H12" si="2">C6+C9</f>
        <v>62931</v>
      </c>
      <c r="D12" s="3">
        <f t="shared" si="2"/>
        <v>16833</v>
      </c>
      <c r="E12" s="3">
        <f t="shared" si="2"/>
        <v>31595</v>
      </c>
      <c r="F12" s="3">
        <f t="shared" si="2"/>
        <v>5246</v>
      </c>
      <c r="G12" s="3">
        <f t="shared" si="2"/>
        <v>21613</v>
      </c>
      <c r="H12" s="3">
        <f t="shared" si="2"/>
        <v>-4343</v>
      </c>
      <c r="I12" s="3">
        <v>5149</v>
      </c>
    </row>
  </sheetData>
  <mergeCells count="3">
    <mergeCell ref="A1:I1"/>
    <mergeCell ref="B2:I2"/>
    <mergeCell ref="A2:A3"/>
  </mergeCells>
  <phoneticPr fontId="18" type="noConversion"/>
  <pageMargins left="0.75" right="0.75" top="1" bottom="1" header="0.5" footer="0.5"/>
  <pageSetup paperSize="9" orientation="portrait"/>
  <ignoredErrors>
    <ignoredError sqref="E11:F12 E10:F10 D11:D12 B4:B8 B1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Zeros="0" topLeftCell="A2" workbookViewId="0">
      <selection activeCell="J24" sqref="J24"/>
    </sheetView>
  </sheetViews>
  <sheetFormatPr defaultRowHeight="12.9"/>
  <cols>
    <col min="1" max="1" width="12.875" customWidth="1"/>
    <col min="2" max="2" width="10" customWidth="1"/>
    <col min="3" max="3" width="10.25" customWidth="1"/>
    <col min="4" max="4" width="12.25" customWidth="1"/>
    <col min="5" max="5" width="11.5" customWidth="1"/>
    <col min="6" max="6" width="16.125" customWidth="1"/>
    <col min="7" max="7" width="11.375" customWidth="1"/>
  </cols>
  <sheetData>
    <row r="1" spans="1:7" ht="21.1" customHeight="1">
      <c r="A1" t="s">
        <v>27</v>
      </c>
    </row>
    <row r="2" spans="1:7" ht="32.1" customHeight="1">
      <c r="A2" s="70" t="s">
        <v>28</v>
      </c>
      <c r="B2" s="70"/>
      <c r="C2" s="70"/>
      <c r="D2" s="70"/>
      <c r="E2" s="70"/>
      <c r="F2" s="70"/>
      <c r="G2" s="70"/>
    </row>
    <row r="3" spans="1:7" ht="18" customHeight="1">
      <c r="A3" s="75" t="s">
        <v>29</v>
      </c>
      <c r="B3" s="71" t="s">
        <v>30</v>
      </c>
      <c r="C3" s="71"/>
      <c r="D3" s="71"/>
      <c r="E3" s="71"/>
      <c r="F3" s="71"/>
      <c r="G3" s="78" t="s">
        <v>31</v>
      </c>
    </row>
    <row r="4" spans="1:7" ht="18" customHeight="1">
      <c r="A4" s="75"/>
      <c r="B4" s="76" t="s">
        <v>32</v>
      </c>
      <c r="C4" s="72" t="s">
        <v>33</v>
      </c>
      <c r="D4" s="73"/>
      <c r="E4" s="73"/>
      <c r="F4" s="74"/>
      <c r="G4" s="79"/>
    </row>
    <row r="5" spans="1:7" ht="18" customHeight="1">
      <c r="A5" s="75"/>
      <c r="B5" s="77"/>
      <c r="C5" s="46" t="s">
        <v>0</v>
      </c>
      <c r="D5" s="46" t="s">
        <v>34</v>
      </c>
      <c r="E5" s="46" t="s">
        <v>35</v>
      </c>
      <c r="F5" s="46" t="s">
        <v>36</v>
      </c>
      <c r="G5" s="80"/>
    </row>
    <row r="6" spans="1:7" ht="18" customHeight="1">
      <c r="A6" s="47" t="s">
        <v>0</v>
      </c>
      <c r="B6" s="48">
        <f>SUM(B7:B47)</f>
        <v>30</v>
      </c>
      <c r="C6" s="48">
        <f>SUM(D6:F6)</f>
        <v>16122</v>
      </c>
      <c r="D6" s="48">
        <f>SUM(D7:D47)</f>
        <v>1800</v>
      </c>
      <c r="E6" s="48">
        <f>SUM(E7:E47)</f>
        <v>14273</v>
      </c>
      <c r="F6" s="48">
        <v>49</v>
      </c>
      <c r="G6" s="56"/>
    </row>
    <row r="7" spans="1:7" ht="18" customHeight="1">
      <c r="A7" s="49" t="s">
        <v>2</v>
      </c>
      <c r="B7" s="50">
        <v>0.01</v>
      </c>
      <c r="C7" s="48">
        <f t="shared" ref="C7:C48" si="0">SUM(D7:F7)</f>
        <v>20</v>
      </c>
      <c r="D7" s="50"/>
      <c r="E7" s="50">
        <v>20</v>
      </c>
      <c r="F7" s="57"/>
      <c r="G7" s="58"/>
    </row>
    <row r="8" spans="1:7" ht="18" customHeight="1">
      <c r="A8" s="49" t="s">
        <v>3</v>
      </c>
      <c r="B8" s="51">
        <v>0.16</v>
      </c>
      <c r="C8" s="48">
        <f t="shared" si="0"/>
        <v>90</v>
      </c>
      <c r="D8" s="51"/>
      <c r="E8" s="51">
        <v>90</v>
      </c>
      <c r="F8" s="52"/>
      <c r="G8" s="58"/>
    </row>
    <row r="9" spans="1:7" ht="18" customHeight="1">
      <c r="A9" s="49" t="s">
        <v>4</v>
      </c>
      <c r="B9" s="51">
        <v>0.05</v>
      </c>
      <c r="C9" s="48">
        <f t="shared" si="0"/>
        <v>100</v>
      </c>
      <c r="D9" s="51"/>
      <c r="E9" s="51">
        <v>100</v>
      </c>
      <c r="F9" s="52"/>
      <c r="G9" s="58"/>
    </row>
    <row r="10" spans="1:7" ht="18" customHeight="1">
      <c r="A10" s="49" t="s">
        <v>5</v>
      </c>
      <c r="B10" s="51">
        <v>0.11</v>
      </c>
      <c r="C10" s="48">
        <f t="shared" si="0"/>
        <v>60</v>
      </c>
      <c r="D10" s="51"/>
      <c r="E10" s="51">
        <v>60</v>
      </c>
      <c r="F10" s="52"/>
      <c r="G10" s="58"/>
    </row>
    <row r="11" spans="1:7" ht="18" customHeight="1">
      <c r="A11" s="49" t="s">
        <v>6</v>
      </c>
      <c r="B11" s="51">
        <v>0.01</v>
      </c>
      <c r="C11" s="48">
        <f t="shared" si="0"/>
        <v>20</v>
      </c>
      <c r="D11" s="51"/>
      <c r="E11" s="51">
        <v>20</v>
      </c>
      <c r="F11" s="52"/>
      <c r="G11" s="58"/>
    </row>
    <row r="12" spans="1:7" ht="18" customHeight="1">
      <c r="A12" s="49" t="s">
        <v>7</v>
      </c>
      <c r="B12" s="51">
        <v>0.31</v>
      </c>
      <c r="C12" s="48">
        <f t="shared" si="0"/>
        <v>168</v>
      </c>
      <c r="D12" s="51"/>
      <c r="E12" s="51">
        <v>168</v>
      </c>
      <c r="F12" s="52"/>
      <c r="G12" s="58"/>
    </row>
    <row r="13" spans="1:7" ht="18" customHeight="1">
      <c r="A13" s="49" t="s">
        <v>8</v>
      </c>
      <c r="B13" s="51">
        <v>0.55000000000000004</v>
      </c>
      <c r="C13" s="48">
        <f t="shared" si="0"/>
        <v>267</v>
      </c>
      <c r="D13" s="51"/>
      <c r="E13" s="51">
        <v>267</v>
      </c>
      <c r="F13" s="52"/>
      <c r="G13" s="58"/>
    </row>
    <row r="14" spans="1:7" ht="18" customHeight="1">
      <c r="A14" s="49" t="s">
        <v>9</v>
      </c>
      <c r="B14" s="51">
        <v>0.61</v>
      </c>
      <c r="C14" s="48">
        <f t="shared" si="0"/>
        <v>240</v>
      </c>
      <c r="D14" s="51"/>
      <c r="E14" s="51">
        <v>240</v>
      </c>
      <c r="F14" s="52"/>
      <c r="G14" s="58"/>
    </row>
    <row r="15" spans="1:7" ht="18" customHeight="1">
      <c r="A15" s="49" t="s">
        <v>10</v>
      </c>
      <c r="B15" s="51">
        <v>0.86</v>
      </c>
      <c r="C15" s="48">
        <f t="shared" si="0"/>
        <v>500</v>
      </c>
      <c r="D15" s="51"/>
      <c r="E15" s="51">
        <v>500</v>
      </c>
      <c r="F15" s="52"/>
      <c r="G15" s="58"/>
    </row>
    <row r="16" spans="1:7" ht="18" customHeight="1">
      <c r="A16" s="49" t="s">
        <v>11</v>
      </c>
      <c r="B16" s="51">
        <v>1.57</v>
      </c>
      <c r="C16" s="48">
        <f t="shared" si="0"/>
        <v>1090</v>
      </c>
      <c r="D16" s="51">
        <v>90</v>
      </c>
      <c r="E16" s="51">
        <v>1000</v>
      </c>
      <c r="F16" s="52"/>
      <c r="G16" s="58"/>
    </row>
    <row r="17" spans="1:7" ht="18" customHeight="1">
      <c r="A17" s="49" t="s">
        <v>12</v>
      </c>
      <c r="B17" s="51">
        <v>0.71</v>
      </c>
      <c r="C17" s="48">
        <f t="shared" si="0"/>
        <v>460</v>
      </c>
      <c r="D17" s="51"/>
      <c r="E17" s="51">
        <v>460</v>
      </c>
      <c r="F17" s="52"/>
      <c r="G17" s="58"/>
    </row>
    <row r="18" spans="1:7" ht="18" customHeight="1">
      <c r="A18" s="49" t="s">
        <v>13</v>
      </c>
      <c r="B18" s="52"/>
      <c r="C18" s="48">
        <f t="shared" si="0"/>
        <v>0</v>
      </c>
      <c r="D18" s="52"/>
      <c r="E18" s="51"/>
      <c r="F18" s="52"/>
      <c r="G18" s="58"/>
    </row>
    <row r="19" spans="1:7" ht="18" customHeight="1">
      <c r="A19" s="49" t="s">
        <v>14</v>
      </c>
      <c r="B19" s="51">
        <v>0.61</v>
      </c>
      <c r="C19" s="48">
        <f t="shared" si="0"/>
        <v>420</v>
      </c>
      <c r="D19" s="51"/>
      <c r="E19" s="59">
        <v>420</v>
      </c>
      <c r="F19" s="52"/>
      <c r="G19" s="58"/>
    </row>
    <row r="20" spans="1:7" ht="18" customHeight="1">
      <c r="A20" s="49" t="s">
        <v>15</v>
      </c>
      <c r="B20" s="51">
        <v>1.01</v>
      </c>
      <c r="C20" s="48">
        <f t="shared" si="0"/>
        <v>500</v>
      </c>
      <c r="D20" s="51"/>
      <c r="E20" s="51">
        <v>500</v>
      </c>
      <c r="F20" s="52"/>
      <c r="G20" s="58"/>
    </row>
    <row r="21" spans="1:7" ht="18" customHeight="1">
      <c r="A21" s="49" t="s">
        <v>16</v>
      </c>
      <c r="B21" s="51">
        <v>0.09</v>
      </c>
      <c r="C21" s="48">
        <f t="shared" si="0"/>
        <v>132</v>
      </c>
      <c r="D21" s="51"/>
      <c r="E21" s="51">
        <v>132</v>
      </c>
      <c r="F21" s="52"/>
      <c r="G21" s="58"/>
    </row>
    <row r="22" spans="1:7" ht="18" customHeight="1">
      <c r="A22" s="49" t="s">
        <v>17</v>
      </c>
      <c r="B22" s="52"/>
      <c r="C22" s="48">
        <f t="shared" si="0"/>
        <v>0</v>
      </c>
      <c r="D22" s="52"/>
      <c r="E22" s="51"/>
      <c r="F22" s="52"/>
      <c r="G22" s="58"/>
    </row>
    <row r="23" spans="1:7" ht="18" customHeight="1">
      <c r="A23" s="49" t="s">
        <v>18</v>
      </c>
      <c r="B23" s="52"/>
      <c r="C23" s="48">
        <f t="shared" si="0"/>
        <v>0</v>
      </c>
      <c r="D23" s="52"/>
      <c r="E23" s="51"/>
      <c r="F23" s="52"/>
      <c r="G23" s="58"/>
    </row>
    <row r="24" spans="1:7" ht="18" customHeight="1">
      <c r="A24" s="49" t="s">
        <v>19</v>
      </c>
      <c r="B24" s="51">
        <v>0.7</v>
      </c>
      <c r="C24" s="48">
        <f t="shared" si="0"/>
        <v>360</v>
      </c>
      <c r="D24" s="51"/>
      <c r="E24" s="51">
        <v>360</v>
      </c>
      <c r="F24" s="52"/>
      <c r="G24" s="58"/>
    </row>
    <row r="25" spans="1:7" ht="18" customHeight="1">
      <c r="A25" s="49" t="s">
        <v>20</v>
      </c>
      <c r="B25" s="51">
        <v>0.21</v>
      </c>
      <c r="C25" s="48">
        <f t="shared" si="0"/>
        <v>80</v>
      </c>
      <c r="D25" s="51"/>
      <c r="E25" s="51">
        <v>80</v>
      </c>
      <c r="F25" s="52"/>
      <c r="G25" s="58"/>
    </row>
    <row r="26" spans="1:7" ht="18" customHeight="1">
      <c r="A26" s="49" t="s">
        <v>21</v>
      </c>
      <c r="B26" s="52"/>
      <c r="C26" s="48">
        <f t="shared" si="0"/>
        <v>0</v>
      </c>
      <c r="D26" s="52"/>
      <c r="E26" s="51"/>
      <c r="F26" s="52"/>
      <c r="G26" s="58"/>
    </row>
    <row r="27" spans="1:7" ht="18" customHeight="1">
      <c r="A27" s="49" t="s">
        <v>22</v>
      </c>
      <c r="B27" s="52"/>
      <c r="C27" s="48">
        <f t="shared" si="0"/>
        <v>0</v>
      </c>
      <c r="D27" s="52"/>
      <c r="E27" s="51"/>
      <c r="F27" s="52"/>
      <c r="G27" s="58"/>
    </row>
    <row r="28" spans="1:7" ht="18" customHeight="1">
      <c r="A28" s="49" t="s">
        <v>23</v>
      </c>
      <c r="B28" s="52"/>
      <c r="C28" s="48">
        <f t="shared" si="0"/>
        <v>0</v>
      </c>
      <c r="D28" s="52"/>
      <c r="E28" s="51"/>
      <c r="F28" s="52"/>
      <c r="G28" s="58"/>
    </row>
    <row r="29" spans="1:7" ht="18" customHeight="1">
      <c r="A29" s="49" t="s">
        <v>37</v>
      </c>
      <c r="B29" s="51">
        <v>3.12</v>
      </c>
      <c r="C29" s="48">
        <f t="shared" si="0"/>
        <v>1710</v>
      </c>
      <c r="D29" s="51">
        <v>270</v>
      </c>
      <c r="E29" s="51">
        <v>1440</v>
      </c>
      <c r="F29" s="52"/>
      <c r="G29" s="58"/>
    </row>
    <row r="30" spans="1:7" ht="18" customHeight="1">
      <c r="A30" s="49" t="s">
        <v>24</v>
      </c>
      <c r="B30" s="52"/>
      <c r="C30" s="48">
        <f t="shared" si="0"/>
        <v>0</v>
      </c>
      <c r="D30" s="52"/>
      <c r="E30" s="51"/>
      <c r="F30" s="52"/>
      <c r="G30" s="58"/>
    </row>
    <row r="31" spans="1:7" ht="18" customHeight="1">
      <c r="A31" s="49" t="s">
        <v>38</v>
      </c>
      <c r="B31" s="52"/>
      <c r="C31" s="48">
        <f t="shared" si="0"/>
        <v>0</v>
      </c>
      <c r="D31" s="52"/>
      <c r="E31" s="51"/>
      <c r="F31" s="52"/>
      <c r="G31" s="58"/>
    </row>
    <row r="32" spans="1:7" ht="18" customHeight="1">
      <c r="A32" s="49" t="s">
        <v>39</v>
      </c>
      <c r="B32" s="53">
        <v>1.72</v>
      </c>
      <c r="C32" s="48">
        <f t="shared" si="0"/>
        <v>940</v>
      </c>
      <c r="D32" s="53"/>
      <c r="E32" s="53">
        <v>940</v>
      </c>
      <c r="F32" s="52"/>
      <c r="G32" s="56"/>
    </row>
    <row r="33" spans="1:7" ht="18" customHeight="1">
      <c r="A33" s="49" t="s">
        <v>25</v>
      </c>
      <c r="B33" s="52"/>
      <c r="C33" s="48">
        <f t="shared" si="0"/>
        <v>0</v>
      </c>
      <c r="D33" s="52"/>
      <c r="E33" s="53"/>
      <c r="F33" s="52"/>
      <c r="G33" s="56"/>
    </row>
    <row r="34" spans="1:7" ht="18" customHeight="1">
      <c r="A34" s="49" t="s">
        <v>40</v>
      </c>
      <c r="B34" s="53">
        <v>2.62</v>
      </c>
      <c r="C34" s="48">
        <f t="shared" si="0"/>
        <v>1540</v>
      </c>
      <c r="D34" s="53">
        <v>270</v>
      </c>
      <c r="E34" s="53">
        <v>1270</v>
      </c>
      <c r="F34" s="52"/>
      <c r="G34" s="56"/>
    </row>
    <row r="35" spans="1:7" ht="18" customHeight="1">
      <c r="A35" s="49" t="s">
        <v>41</v>
      </c>
      <c r="B35" s="53">
        <v>2.0499999999999998</v>
      </c>
      <c r="C35" s="48">
        <f t="shared" si="0"/>
        <v>1128</v>
      </c>
      <c r="D35" s="53"/>
      <c r="E35" s="53">
        <v>1128</v>
      </c>
      <c r="F35" s="52"/>
      <c r="G35" s="56"/>
    </row>
    <row r="36" spans="1:7" ht="18" customHeight="1">
      <c r="A36" s="54" t="s">
        <v>42</v>
      </c>
      <c r="B36" s="53">
        <v>3.25</v>
      </c>
      <c r="C36" s="48">
        <f t="shared" si="0"/>
        <v>1452</v>
      </c>
      <c r="D36" s="53">
        <v>180</v>
      </c>
      <c r="E36" s="53">
        <v>1272</v>
      </c>
      <c r="F36" s="55"/>
      <c r="G36" s="56"/>
    </row>
    <row r="37" spans="1:7" ht="18" customHeight="1">
      <c r="A37" s="49" t="s">
        <v>43</v>
      </c>
      <c r="B37" s="53">
        <v>2.67</v>
      </c>
      <c r="C37" s="48">
        <f t="shared" si="0"/>
        <v>1150</v>
      </c>
      <c r="D37" s="53">
        <v>270</v>
      </c>
      <c r="E37" s="53">
        <v>880</v>
      </c>
      <c r="F37" s="52"/>
      <c r="G37" s="56"/>
    </row>
    <row r="38" spans="1:7" ht="18" customHeight="1">
      <c r="A38" s="49" t="s">
        <v>44</v>
      </c>
      <c r="B38" s="53">
        <v>4.3899999999999997</v>
      </c>
      <c r="C38" s="48">
        <f t="shared" si="0"/>
        <v>2096</v>
      </c>
      <c r="D38" s="53">
        <v>720</v>
      </c>
      <c r="E38" s="53">
        <v>1376</v>
      </c>
      <c r="F38" s="52"/>
      <c r="G38" s="56"/>
    </row>
    <row r="39" spans="1:7" ht="18" customHeight="1">
      <c r="A39" s="49" t="s">
        <v>45</v>
      </c>
      <c r="B39" s="53">
        <v>0.2</v>
      </c>
      <c r="C39" s="48">
        <f t="shared" si="0"/>
        <v>220</v>
      </c>
      <c r="D39" s="53"/>
      <c r="E39" s="53">
        <v>220</v>
      </c>
      <c r="F39" s="52"/>
      <c r="G39" s="56"/>
    </row>
    <row r="40" spans="1:7" ht="18" customHeight="1">
      <c r="A40" s="49" t="s">
        <v>46</v>
      </c>
      <c r="B40" s="52"/>
      <c r="C40" s="48">
        <f t="shared" si="0"/>
        <v>0</v>
      </c>
      <c r="D40" s="52"/>
      <c r="E40" s="53"/>
      <c r="F40" s="52"/>
      <c r="G40" s="56"/>
    </row>
    <row r="41" spans="1:7" ht="18" customHeight="1">
      <c r="A41" s="49" t="s">
        <v>47</v>
      </c>
      <c r="B41" s="53">
        <v>0.95</v>
      </c>
      <c r="C41" s="48">
        <f t="shared" si="0"/>
        <v>470</v>
      </c>
      <c r="D41" s="53"/>
      <c r="E41" s="53">
        <v>470</v>
      </c>
      <c r="F41" s="52"/>
      <c r="G41" s="56"/>
    </row>
    <row r="42" spans="1:7" ht="18" customHeight="1">
      <c r="A42" s="49" t="s">
        <v>48</v>
      </c>
      <c r="B42" s="53">
        <v>0.26</v>
      </c>
      <c r="C42" s="48">
        <f t="shared" si="0"/>
        <v>260</v>
      </c>
      <c r="D42" s="53"/>
      <c r="E42" s="53">
        <v>260</v>
      </c>
      <c r="F42" s="52"/>
      <c r="G42" s="56"/>
    </row>
    <row r="43" spans="1:7" ht="18" customHeight="1">
      <c r="A43" s="49" t="s">
        <v>49</v>
      </c>
      <c r="B43" s="53">
        <v>0.7</v>
      </c>
      <c r="C43" s="48">
        <f t="shared" si="0"/>
        <v>420</v>
      </c>
      <c r="D43" s="53"/>
      <c r="E43" s="53">
        <v>420</v>
      </c>
      <c r="F43" s="52"/>
      <c r="G43" s="56"/>
    </row>
    <row r="44" spans="1:7" ht="18" customHeight="1">
      <c r="A44" s="49" t="s">
        <v>50</v>
      </c>
      <c r="B44" s="53">
        <v>0.5</v>
      </c>
      <c r="C44" s="48">
        <f t="shared" si="0"/>
        <v>180</v>
      </c>
      <c r="D44" s="53"/>
      <c r="E44" s="53">
        <v>180</v>
      </c>
      <c r="F44" s="52"/>
      <c r="G44" s="56"/>
    </row>
    <row r="45" spans="1:7" ht="18" customHeight="1">
      <c r="A45" s="49" t="s">
        <v>51</v>
      </c>
      <c r="B45" s="52"/>
      <c r="C45" s="48">
        <f t="shared" si="0"/>
        <v>0</v>
      </c>
      <c r="D45" s="52"/>
      <c r="E45" s="60"/>
      <c r="F45" s="52"/>
      <c r="G45" s="56"/>
    </row>
    <row r="46" spans="1:7" ht="18" customHeight="1">
      <c r="A46" s="54" t="s">
        <v>52</v>
      </c>
      <c r="B46" s="55"/>
      <c r="C46" s="48">
        <f t="shared" si="0"/>
        <v>0</v>
      </c>
      <c r="D46" s="55"/>
      <c r="E46" s="55"/>
      <c r="F46" s="55"/>
      <c r="G46" s="56"/>
    </row>
    <row r="47" spans="1:7" ht="18" customHeight="1">
      <c r="A47" s="49" t="s">
        <v>26</v>
      </c>
      <c r="B47" s="52"/>
      <c r="C47" s="48">
        <f t="shared" si="0"/>
        <v>0</v>
      </c>
      <c r="D47" s="52"/>
      <c r="E47" s="52"/>
      <c r="F47" s="52"/>
      <c r="G47" s="56"/>
    </row>
    <row r="48" spans="1:7" ht="18" customHeight="1">
      <c r="A48" s="54" t="s">
        <v>53</v>
      </c>
      <c r="B48" s="56"/>
      <c r="C48" s="48">
        <f t="shared" si="0"/>
        <v>0</v>
      </c>
      <c r="D48" s="56"/>
      <c r="E48" s="56"/>
      <c r="F48" s="56"/>
      <c r="G48" s="53">
        <v>49</v>
      </c>
    </row>
  </sheetData>
  <mergeCells count="6">
    <mergeCell ref="A2:G2"/>
    <mergeCell ref="B3:F3"/>
    <mergeCell ref="C4:F4"/>
    <mergeCell ref="A3:A5"/>
    <mergeCell ref="B4:B5"/>
    <mergeCell ref="G3:G5"/>
  </mergeCells>
  <phoneticPr fontId="18" type="noConversion"/>
  <pageMargins left="0.75" right="0.39305555555555599" top="0.70833333333333304" bottom="0.74791666666666701" header="0.5" footer="0.5"/>
  <pageSetup paperSize="9" orientation="portrait"/>
  <ignoredErrors>
    <ignoredError sqref="C6" formula="1" emptyCellReference="1"/>
    <ignoredError sqref="B7:F47 D6:F6 B6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2" sqref="A2:H2"/>
    </sheetView>
  </sheetViews>
  <sheetFormatPr defaultRowHeight="12.9"/>
  <cols>
    <col min="1" max="1" width="5.625" customWidth="1"/>
    <col min="2" max="2" width="15" customWidth="1"/>
    <col min="3" max="3" width="10.375" customWidth="1"/>
    <col min="4" max="4" width="10.5" customWidth="1"/>
    <col min="5" max="5" width="12" customWidth="1"/>
    <col min="6" max="6" width="23.625" customWidth="1"/>
    <col min="7" max="7" width="43.125" customWidth="1"/>
    <col min="8" max="8" width="11.875" customWidth="1"/>
  </cols>
  <sheetData>
    <row r="1" spans="1:8" ht="18" customHeight="1">
      <c r="A1" t="s">
        <v>54</v>
      </c>
    </row>
    <row r="2" spans="1:8" ht="26.15" customHeight="1">
      <c r="A2" s="81" t="s">
        <v>55</v>
      </c>
      <c r="B2" s="81"/>
      <c r="C2" s="81"/>
      <c r="D2" s="81"/>
      <c r="E2" s="81"/>
      <c r="F2" s="81"/>
      <c r="G2" s="81"/>
      <c r="H2" s="81"/>
    </row>
    <row r="3" spans="1:8" ht="32.950000000000003" customHeight="1">
      <c r="A3" s="5" t="s">
        <v>56</v>
      </c>
      <c r="B3" s="5" t="s">
        <v>57</v>
      </c>
      <c r="C3" s="5" t="s">
        <v>58</v>
      </c>
      <c r="D3" s="5" t="s">
        <v>59</v>
      </c>
      <c r="E3" s="5" t="s">
        <v>60</v>
      </c>
      <c r="F3" s="5" t="s">
        <v>61</v>
      </c>
      <c r="G3" s="5" t="s">
        <v>62</v>
      </c>
      <c r="H3" s="6" t="s">
        <v>63</v>
      </c>
    </row>
    <row r="4" spans="1:8" ht="59.3" customHeight="1">
      <c r="A4" s="42">
        <v>1</v>
      </c>
      <c r="B4" s="43" t="s">
        <v>64</v>
      </c>
      <c r="C4" s="43" t="s">
        <v>65</v>
      </c>
      <c r="D4" s="43" t="s">
        <v>66</v>
      </c>
      <c r="E4" s="43" t="s">
        <v>67</v>
      </c>
      <c r="F4" s="45" t="s">
        <v>68</v>
      </c>
      <c r="G4" s="45" t="s">
        <v>69</v>
      </c>
      <c r="H4" s="43">
        <v>250</v>
      </c>
    </row>
    <row r="5" spans="1:8" ht="70" customHeight="1">
      <c r="A5" s="42">
        <v>2</v>
      </c>
      <c r="B5" s="43" t="s">
        <v>70</v>
      </c>
      <c r="C5" s="43" t="s">
        <v>71</v>
      </c>
      <c r="D5" s="43" t="s">
        <v>72</v>
      </c>
      <c r="E5" s="43" t="s">
        <v>73</v>
      </c>
      <c r="F5" s="45" t="s">
        <v>74</v>
      </c>
      <c r="G5" s="45" t="s">
        <v>75</v>
      </c>
      <c r="H5" s="43">
        <v>250</v>
      </c>
    </row>
    <row r="6" spans="1:8" ht="48.1" customHeight="1">
      <c r="A6" s="42">
        <v>3</v>
      </c>
      <c r="B6" s="43" t="s">
        <v>76</v>
      </c>
      <c r="C6" s="43" t="s">
        <v>77</v>
      </c>
      <c r="D6" s="43" t="s">
        <v>66</v>
      </c>
      <c r="E6" s="43" t="s">
        <v>78</v>
      </c>
      <c r="F6" s="45" t="s">
        <v>79</v>
      </c>
      <c r="G6" s="45" t="s">
        <v>80</v>
      </c>
      <c r="H6" s="43">
        <v>250</v>
      </c>
    </row>
    <row r="7" spans="1:8" ht="48.9" customHeight="1">
      <c r="A7" s="42">
        <v>4</v>
      </c>
      <c r="B7" s="43" t="s">
        <v>81</v>
      </c>
      <c r="C7" s="43" t="s">
        <v>82</v>
      </c>
      <c r="D7" s="43" t="s">
        <v>83</v>
      </c>
      <c r="E7" s="43" t="s">
        <v>83</v>
      </c>
      <c r="F7" s="45" t="s">
        <v>84</v>
      </c>
      <c r="G7" s="45" t="s">
        <v>85</v>
      </c>
      <c r="H7" s="43">
        <v>250</v>
      </c>
    </row>
    <row r="8" spans="1:8" ht="65.05" customHeight="1">
      <c r="A8" s="42">
        <v>5</v>
      </c>
      <c r="B8" s="43" t="s">
        <v>86</v>
      </c>
      <c r="C8" s="43" t="s">
        <v>87</v>
      </c>
      <c r="D8" s="43" t="s">
        <v>88</v>
      </c>
      <c r="E8" s="43" t="s">
        <v>89</v>
      </c>
      <c r="F8" s="45" t="s">
        <v>90</v>
      </c>
      <c r="G8" s="45" t="s">
        <v>91</v>
      </c>
      <c r="H8" s="43">
        <v>250</v>
      </c>
    </row>
    <row r="9" spans="1:8" ht="55.05" customHeight="1">
      <c r="A9" s="42">
        <v>6</v>
      </c>
      <c r="B9" s="43" t="s">
        <v>92</v>
      </c>
      <c r="C9" s="43" t="s">
        <v>93</v>
      </c>
      <c r="D9" s="43" t="s">
        <v>66</v>
      </c>
      <c r="E9" s="43" t="s">
        <v>93</v>
      </c>
      <c r="F9" s="45" t="s">
        <v>94</v>
      </c>
      <c r="G9" s="45" t="s">
        <v>95</v>
      </c>
      <c r="H9" s="43">
        <v>300</v>
      </c>
    </row>
    <row r="10" spans="1:8" ht="48.1" customHeight="1">
      <c r="A10" s="42">
        <v>7</v>
      </c>
      <c r="B10" s="43" t="s">
        <v>96</v>
      </c>
      <c r="C10" s="43" t="s">
        <v>97</v>
      </c>
      <c r="D10" s="43" t="s">
        <v>97</v>
      </c>
      <c r="E10" s="43" t="s">
        <v>97</v>
      </c>
      <c r="F10" s="45" t="s">
        <v>98</v>
      </c>
      <c r="G10" s="45" t="s">
        <v>99</v>
      </c>
      <c r="H10" s="43">
        <v>280</v>
      </c>
    </row>
    <row r="11" spans="1:8" ht="64.2" customHeight="1">
      <c r="A11" s="42">
        <v>8</v>
      </c>
      <c r="B11" s="43" t="s">
        <v>100</v>
      </c>
      <c r="C11" s="43" t="s">
        <v>66</v>
      </c>
      <c r="D11" s="43" t="s">
        <v>66</v>
      </c>
      <c r="E11" s="43" t="s">
        <v>66</v>
      </c>
      <c r="F11" s="45" t="s">
        <v>101</v>
      </c>
      <c r="G11" s="45" t="s">
        <v>102</v>
      </c>
      <c r="H11" s="43">
        <v>170</v>
      </c>
    </row>
    <row r="12" spans="1:8" ht="23.95" customHeight="1">
      <c r="A12" s="42">
        <v>9</v>
      </c>
      <c r="B12" s="42" t="s">
        <v>1</v>
      </c>
      <c r="C12" s="44"/>
      <c r="D12" s="44"/>
      <c r="E12" s="42"/>
      <c r="F12" s="42"/>
      <c r="G12" s="42"/>
      <c r="H12" s="42">
        <v>2000</v>
      </c>
    </row>
  </sheetData>
  <mergeCells count="1">
    <mergeCell ref="A2:H2"/>
  </mergeCells>
  <phoneticPr fontId="18" type="noConversion"/>
  <pageMargins left="0.39305555555555599" right="0.23611111111111099" top="0.27500000000000002" bottom="0.196527777777778" header="0.196527777777778" footer="0.11805555555555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D16" sqref="D16"/>
    </sheetView>
  </sheetViews>
  <sheetFormatPr defaultRowHeight="12.9"/>
  <cols>
    <col min="1" max="1" width="18.375" customWidth="1"/>
    <col min="2" max="3" width="16.125" customWidth="1"/>
    <col min="4" max="4" width="19" customWidth="1"/>
  </cols>
  <sheetData>
    <row r="1" spans="1:5" ht="16.3">
      <c r="A1" s="33" t="s">
        <v>103</v>
      </c>
    </row>
    <row r="2" spans="1:5" ht="21.75">
      <c r="A2" s="82" t="s">
        <v>104</v>
      </c>
      <c r="B2" s="82"/>
      <c r="C2" s="82"/>
      <c r="D2" s="82"/>
      <c r="E2" s="82"/>
    </row>
    <row r="3" spans="1:5" ht="14.3">
      <c r="A3" s="34"/>
      <c r="B3" s="34"/>
      <c r="C3" s="35"/>
      <c r="D3" s="36"/>
    </row>
    <row r="4" spans="1:5" ht="32.1" customHeight="1">
      <c r="A4" s="37" t="s">
        <v>29</v>
      </c>
      <c r="B4" s="38" t="s">
        <v>105</v>
      </c>
      <c r="C4" s="38" t="s">
        <v>106</v>
      </c>
      <c r="D4" s="39" t="s">
        <v>107</v>
      </c>
      <c r="E4" s="39" t="s">
        <v>31</v>
      </c>
    </row>
    <row r="5" spans="1:5" ht="14.95">
      <c r="A5" s="40" t="s">
        <v>108</v>
      </c>
      <c r="B5" s="24">
        <f>SUM(B6:B46)</f>
        <v>500</v>
      </c>
      <c r="C5" s="24"/>
      <c r="D5" s="24">
        <f>SUM(D6:D46)</f>
        <v>2500</v>
      </c>
      <c r="E5" s="3"/>
    </row>
    <row r="6" spans="1:5" ht="14.95" customHeight="1">
      <c r="A6" s="41" t="s">
        <v>109</v>
      </c>
      <c r="B6" s="41"/>
      <c r="C6" s="41"/>
      <c r="D6" s="29"/>
      <c r="E6" s="3"/>
    </row>
    <row r="7" spans="1:5" ht="14.95" customHeight="1">
      <c r="A7" s="41" t="s">
        <v>110</v>
      </c>
      <c r="B7" s="41"/>
      <c r="C7" s="41"/>
      <c r="D7" s="29"/>
      <c r="E7" s="3"/>
    </row>
    <row r="8" spans="1:5" ht="14.95" customHeight="1">
      <c r="A8" s="41" t="s">
        <v>4</v>
      </c>
      <c r="B8" s="41">
        <v>3</v>
      </c>
      <c r="C8" s="41">
        <v>5</v>
      </c>
      <c r="D8" s="29">
        <f t="shared" ref="D8:D46" si="0">B8*5</f>
        <v>15</v>
      </c>
      <c r="E8" s="3"/>
    </row>
    <row r="9" spans="1:5" ht="14.95" customHeight="1">
      <c r="A9" s="41" t="s">
        <v>111</v>
      </c>
      <c r="B9" s="41">
        <v>1</v>
      </c>
      <c r="C9" s="41">
        <v>5</v>
      </c>
      <c r="D9" s="29">
        <f t="shared" si="0"/>
        <v>5</v>
      </c>
      <c r="E9" s="3"/>
    </row>
    <row r="10" spans="1:5" ht="14.95" customHeight="1">
      <c r="A10" s="41" t="s">
        <v>112</v>
      </c>
      <c r="B10" s="28"/>
      <c r="C10" s="28"/>
      <c r="D10" s="29">
        <f t="shared" si="0"/>
        <v>0</v>
      </c>
      <c r="E10" s="3"/>
    </row>
    <row r="11" spans="1:5" ht="14.95" customHeight="1">
      <c r="A11" s="41" t="s">
        <v>113</v>
      </c>
      <c r="B11" s="28">
        <v>5</v>
      </c>
      <c r="C11" s="28">
        <v>5</v>
      </c>
      <c r="D11" s="29">
        <f t="shared" si="0"/>
        <v>25</v>
      </c>
      <c r="E11" s="3"/>
    </row>
    <row r="12" spans="1:5" ht="14.95" customHeight="1">
      <c r="A12" s="41" t="s">
        <v>114</v>
      </c>
      <c r="B12" s="28">
        <v>12</v>
      </c>
      <c r="C12" s="28">
        <v>5</v>
      </c>
      <c r="D12" s="29">
        <f t="shared" si="0"/>
        <v>60</v>
      </c>
      <c r="E12" s="3"/>
    </row>
    <row r="13" spans="1:5" ht="14.95" customHeight="1">
      <c r="A13" s="41" t="s">
        <v>115</v>
      </c>
      <c r="B13" s="28">
        <v>10</v>
      </c>
      <c r="C13" s="28">
        <v>5</v>
      </c>
      <c r="D13" s="29">
        <f t="shared" si="0"/>
        <v>50</v>
      </c>
      <c r="E13" s="3"/>
    </row>
    <row r="14" spans="1:5" ht="14.95" customHeight="1">
      <c r="A14" s="41" t="s">
        <v>116</v>
      </c>
      <c r="B14" s="28">
        <v>8</v>
      </c>
      <c r="C14" s="28">
        <v>5</v>
      </c>
      <c r="D14" s="29">
        <f t="shared" si="0"/>
        <v>40</v>
      </c>
      <c r="E14" s="3"/>
    </row>
    <row r="15" spans="1:5" ht="14.95" customHeight="1">
      <c r="A15" s="41" t="s">
        <v>117</v>
      </c>
      <c r="B15" s="28">
        <v>15</v>
      </c>
      <c r="C15" s="28">
        <v>5</v>
      </c>
      <c r="D15" s="29">
        <f t="shared" si="0"/>
        <v>75</v>
      </c>
      <c r="E15" s="3"/>
    </row>
    <row r="16" spans="1:5" ht="14.95" customHeight="1">
      <c r="A16" s="41" t="s">
        <v>118</v>
      </c>
      <c r="B16" s="28">
        <v>8</v>
      </c>
      <c r="C16" s="28">
        <v>5</v>
      </c>
      <c r="D16" s="29">
        <f t="shared" si="0"/>
        <v>40</v>
      </c>
      <c r="E16" s="3"/>
    </row>
    <row r="17" spans="1:5" ht="14.95" customHeight="1">
      <c r="A17" s="41" t="s">
        <v>119</v>
      </c>
      <c r="B17" s="28">
        <v>5</v>
      </c>
      <c r="C17" s="28">
        <v>5</v>
      </c>
      <c r="D17" s="29">
        <f t="shared" si="0"/>
        <v>25</v>
      </c>
      <c r="E17" s="3"/>
    </row>
    <row r="18" spans="1:5" ht="14.95" customHeight="1">
      <c r="A18" s="41" t="s">
        <v>120</v>
      </c>
      <c r="B18" s="28">
        <v>16</v>
      </c>
      <c r="C18" s="28">
        <v>5</v>
      </c>
      <c r="D18" s="29">
        <f t="shared" si="0"/>
        <v>80</v>
      </c>
      <c r="E18" s="3"/>
    </row>
    <row r="19" spans="1:5" ht="14.95" customHeight="1">
      <c r="A19" s="41" t="s">
        <v>121</v>
      </c>
      <c r="B19" s="28">
        <v>17</v>
      </c>
      <c r="C19" s="28">
        <v>5</v>
      </c>
      <c r="D19" s="29">
        <f t="shared" si="0"/>
        <v>85</v>
      </c>
      <c r="E19" s="3"/>
    </row>
    <row r="20" spans="1:5" ht="14.95" customHeight="1">
      <c r="A20" s="41" t="s">
        <v>122</v>
      </c>
      <c r="B20" s="28">
        <v>14</v>
      </c>
      <c r="C20" s="28">
        <v>5</v>
      </c>
      <c r="D20" s="29">
        <f t="shared" si="0"/>
        <v>70</v>
      </c>
      <c r="E20" s="3"/>
    </row>
    <row r="21" spans="1:5" ht="14.95" customHeight="1">
      <c r="A21" s="41" t="s">
        <v>123</v>
      </c>
      <c r="B21" s="28">
        <v>18</v>
      </c>
      <c r="C21" s="28">
        <v>5</v>
      </c>
      <c r="D21" s="29">
        <f t="shared" si="0"/>
        <v>90</v>
      </c>
      <c r="E21" s="3"/>
    </row>
    <row r="22" spans="1:5" ht="14.95" customHeight="1">
      <c r="A22" s="41" t="s">
        <v>124</v>
      </c>
      <c r="B22" s="28">
        <v>10</v>
      </c>
      <c r="C22" s="28">
        <v>5</v>
      </c>
      <c r="D22" s="29">
        <f t="shared" si="0"/>
        <v>50</v>
      </c>
      <c r="E22" s="3"/>
    </row>
    <row r="23" spans="1:5" ht="14.95" customHeight="1">
      <c r="A23" s="41" t="s">
        <v>125</v>
      </c>
      <c r="B23" s="28">
        <v>20</v>
      </c>
      <c r="C23" s="28">
        <v>5</v>
      </c>
      <c r="D23" s="29">
        <f t="shared" si="0"/>
        <v>100</v>
      </c>
      <c r="E23" s="3"/>
    </row>
    <row r="24" spans="1:5" ht="14.95" customHeight="1">
      <c r="A24" s="41" t="s">
        <v>126</v>
      </c>
      <c r="B24" s="28">
        <v>17</v>
      </c>
      <c r="C24" s="28">
        <v>5</v>
      </c>
      <c r="D24" s="29">
        <f t="shared" si="0"/>
        <v>85</v>
      </c>
      <c r="E24" s="3"/>
    </row>
    <row r="25" spans="1:5" ht="14.95" customHeight="1">
      <c r="A25" s="41" t="s">
        <v>127</v>
      </c>
      <c r="B25" s="28">
        <v>18</v>
      </c>
      <c r="C25" s="28">
        <v>5</v>
      </c>
      <c r="D25" s="29">
        <f t="shared" si="0"/>
        <v>90</v>
      </c>
      <c r="E25" s="3"/>
    </row>
    <row r="26" spans="1:5" ht="14.95" customHeight="1">
      <c r="A26" s="41" t="s">
        <v>128</v>
      </c>
      <c r="B26" s="28">
        <v>10</v>
      </c>
      <c r="C26" s="28">
        <v>5</v>
      </c>
      <c r="D26" s="29">
        <f t="shared" si="0"/>
        <v>50</v>
      </c>
      <c r="E26" s="3"/>
    </row>
    <row r="27" spans="1:5" ht="14.95" customHeight="1">
      <c r="A27" s="41" t="s">
        <v>129</v>
      </c>
      <c r="B27" s="28">
        <v>12</v>
      </c>
      <c r="C27" s="28">
        <v>5</v>
      </c>
      <c r="D27" s="29">
        <f t="shared" si="0"/>
        <v>60</v>
      </c>
      <c r="E27" s="3"/>
    </row>
    <row r="28" spans="1:5" ht="14.95" customHeight="1">
      <c r="A28" s="41" t="s">
        <v>130</v>
      </c>
      <c r="B28" s="28">
        <v>18</v>
      </c>
      <c r="C28" s="28">
        <v>5</v>
      </c>
      <c r="D28" s="29">
        <f t="shared" si="0"/>
        <v>90</v>
      </c>
      <c r="E28" s="3"/>
    </row>
    <row r="29" spans="1:5" ht="14.95" customHeight="1">
      <c r="A29" s="41" t="s">
        <v>131</v>
      </c>
      <c r="B29" s="28">
        <v>19</v>
      </c>
      <c r="C29" s="28">
        <v>5</v>
      </c>
      <c r="D29" s="29">
        <f t="shared" si="0"/>
        <v>95</v>
      </c>
      <c r="E29" s="3"/>
    </row>
    <row r="30" spans="1:5" ht="14.95" customHeight="1">
      <c r="A30" s="41" t="s">
        <v>132</v>
      </c>
      <c r="B30" s="28">
        <v>12</v>
      </c>
      <c r="C30" s="28">
        <v>5</v>
      </c>
      <c r="D30" s="29">
        <f t="shared" si="0"/>
        <v>60</v>
      </c>
      <c r="E30" s="3"/>
    </row>
    <row r="31" spans="1:5" ht="14.95" customHeight="1">
      <c r="A31" s="41" t="s">
        <v>133</v>
      </c>
      <c r="B31" s="28">
        <v>15</v>
      </c>
      <c r="C31" s="28">
        <v>5</v>
      </c>
      <c r="D31" s="29">
        <f t="shared" si="0"/>
        <v>75</v>
      </c>
      <c r="E31" s="3"/>
    </row>
    <row r="32" spans="1:5" ht="14.95" customHeight="1">
      <c r="A32" s="41" t="s">
        <v>134</v>
      </c>
      <c r="B32" s="28">
        <v>14</v>
      </c>
      <c r="C32" s="28">
        <v>5</v>
      </c>
      <c r="D32" s="29">
        <f t="shared" si="0"/>
        <v>70</v>
      </c>
      <c r="E32" s="3"/>
    </row>
    <row r="33" spans="1:5" ht="14.95" customHeight="1">
      <c r="A33" s="41" t="s">
        <v>135</v>
      </c>
      <c r="B33" s="28">
        <v>18</v>
      </c>
      <c r="C33" s="28">
        <v>5</v>
      </c>
      <c r="D33" s="29">
        <f t="shared" si="0"/>
        <v>90</v>
      </c>
      <c r="E33" s="3"/>
    </row>
    <row r="34" spans="1:5" ht="14.95" customHeight="1">
      <c r="A34" s="41" t="s">
        <v>136</v>
      </c>
      <c r="B34" s="28">
        <v>19</v>
      </c>
      <c r="C34" s="28">
        <v>5</v>
      </c>
      <c r="D34" s="29">
        <f t="shared" si="0"/>
        <v>95</v>
      </c>
      <c r="E34" s="3"/>
    </row>
    <row r="35" spans="1:5" ht="14.95" customHeight="1">
      <c r="A35" s="41" t="s">
        <v>137</v>
      </c>
      <c r="B35" s="28">
        <v>15</v>
      </c>
      <c r="C35" s="28">
        <v>5</v>
      </c>
      <c r="D35" s="29">
        <f t="shared" si="0"/>
        <v>75</v>
      </c>
      <c r="E35" s="3"/>
    </row>
    <row r="36" spans="1:5" ht="14.95" customHeight="1">
      <c r="A36" s="41" t="s">
        <v>138</v>
      </c>
      <c r="B36" s="28">
        <v>18</v>
      </c>
      <c r="C36" s="28">
        <v>5</v>
      </c>
      <c r="D36" s="29">
        <f t="shared" si="0"/>
        <v>90</v>
      </c>
      <c r="E36" s="3"/>
    </row>
    <row r="37" spans="1:5" ht="14.95" customHeight="1">
      <c r="A37" s="41" t="s">
        <v>139</v>
      </c>
      <c r="B37" s="28">
        <v>20</v>
      </c>
      <c r="C37" s="28">
        <v>5</v>
      </c>
      <c r="D37" s="29">
        <f t="shared" si="0"/>
        <v>100</v>
      </c>
      <c r="E37" s="3"/>
    </row>
    <row r="38" spans="1:5" ht="14.95" customHeight="1">
      <c r="A38" s="41" t="s">
        <v>140</v>
      </c>
      <c r="B38" s="28">
        <v>18</v>
      </c>
      <c r="C38" s="28">
        <v>5</v>
      </c>
      <c r="D38" s="29">
        <f t="shared" si="0"/>
        <v>90</v>
      </c>
      <c r="E38" s="3"/>
    </row>
    <row r="39" spans="1:5" ht="14.95" customHeight="1">
      <c r="A39" s="41" t="s">
        <v>141</v>
      </c>
      <c r="B39" s="28">
        <v>15</v>
      </c>
      <c r="C39" s="28">
        <v>5</v>
      </c>
      <c r="D39" s="29">
        <f t="shared" si="0"/>
        <v>75</v>
      </c>
      <c r="E39" s="3"/>
    </row>
    <row r="40" spans="1:5" ht="14.95" customHeight="1">
      <c r="A40" s="41" t="s">
        <v>142</v>
      </c>
      <c r="B40" s="28">
        <v>13</v>
      </c>
      <c r="C40" s="28">
        <v>5</v>
      </c>
      <c r="D40" s="29">
        <f t="shared" si="0"/>
        <v>65</v>
      </c>
      <c r="E40" s="3"/>
    </row>
    <row r="41" spans="1:5" ht="14.95" customHeight="1">
      <c r="A41" s="41" t="s">
        <v>143</v>
      </c>
      <c r="B41" s="28">
        <v>15</v>
      </c>
      <c r="C41" s="28">
        <v>5</v>
      </c>
      <c r="D41" s="29">
        <f t="shared" si="0"/>
        <v>75</v>
      </c>
      <c r="E41" s="3"/>
    </row>
    <row r="42" spans="1:5" ht="14.95" customHeight="1">
      <c r="A42" s="41" t="s">
        <v>144</v>
      </c>
      <c r="B42" s="28">
        <v>12</v>
      </c>
      <c r="C42" s="28">
        <v>5</v>
      </c>
      <c r="D42" s="29">
        <f t="shared" si="0"/>
        <v>60</v>
      </c>
      <c r="E42" s="3"/>
    </row>
    <row r="43" spans="1:5" ht="14.95" customHeight="1">
      <c r="A43" s="41" t="s">
        <v>145</v>
      </c>
      <c r="B43" s="28">
        <v>20</v>
      </c>
      <c r="C43" s="28">
        <v>5</v>
      </c>
      <c r="D43" s="29">
        <f t="shared" si="0"/>
        <v>100</v>
      </c>
      <c r="E43" s="3"/>
    </row>
    <row r="44" spans="1:5" ht="14.95" customHeight="1">
      <c r="A44" s="41" t="s">
        <v>146</v>
      </c>
      <c r="B44" s="28">
        <v>15</v>
      </c>
      <c r="C44" s="28">
        <v>5</v>
      </c>
      <c r="D44" s="29">
        <f t="shared" si="0"/>
        <v>75</v>
      </c>
      <c r="E44" s="3"/>
    </row>
    <row r="45" spans="1:5" ht="14.95" customHeight="1">
      <c r="A45" s="41" t="s">
        <v>147</v>
      </c>
      <c r="B45" s="28"/>
      <c r="C45" s="28"/>
      <c r="D45" s="29"/>
      <c r="E45" s="3"/>
    </row>
    <row r="46" spans="1:5" ht="14.95" customHeight="1">
      <c r="A46" s="41" t="s">
        <v>148</v>
      </c>
      <c r="B46" s="41">
        <v>5</v>
      </c>
      <c r="C46" s="28">
        <v>5</v>
      </c>
      <c r="D46" s="29">
        <f t="shared" si="0"/>
        <v>25</v>
      </c>
      <c r="E46" s="3"/>
    </row>
  </sheetData>
  <mergeCells count="1">
    <mergeCell ref="A2:E2"/>
  </mergeCells>
  <phoneticPr fontId="18" type="noConversion"/>
  <pageMargins left="0.75" right="0.62986111111111098" top="0.70833333333333304" bottom="0.43263888888888902" header="0.5" footer="0.35416666666666702"/>
  <pageSetup paperSize="9" orientation="portrait"/>
  <ignoredErrors>
    <ignoredError sqref="D5 B5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Zeros="0" workbookViewId="0">
      <selection activeCell="F14" sqref="F14"/>
    </sheetView>
  </sheetViews>
  <sheetFormatPr defaultRowHeight="12.9"/>
  <cols>
    <col min="1" max="1" width="12" customWidth="1"/>
    <col min="2" max="5" width="13.375" customWidth="1"/>
    <col min="6" max="6" width="14.25" customWidth="1"/>
  </cols>
  <sheetData>
    <row r="1" spans="1:6">
      <c r="A1" t="s">
        <v>149</v>
      </c>
    </row>
    <row r="2" spans="1:6" ht="21.75">
      <c r="A2" s="83" t="s">
        <v>150</v>
      </c>
      <c r="B2" s="83"/>
      <c r="C2" s="83"/>
      <c r="D2" s="83"/>
      <c r="E2" s="83"/>
    </row>
    <row r="3" spans="1:6" ht="14.3">
      <c r="A3" s="20"/>
      <c r="B3" s="20"/>
      <c r="C3" s="20"/>
      <c r="D3" s="21"/>
      <c r="E3" s="32"/>
    </row>
    <row r="4" spans="1:6" ht="30.1" customHeight="1">
      <c r="A4" s="85" t="s">
        <v>151</v>
      </c>
      <c r="B4" s="87" t="s">
        <v>152</v>
      </c>
      <c r="C4" s="84" t="s">
        <v>153</v>
      </c>
      <c r="D4" s="84"/>
      <c r="E4" s="84"/>
      <c r="F4" s="88" t="s">
        <v>31</v>
      </c>
    </row>
    <row r="5" spans="1:6" ht="21.1" customHeight="1">
      <c r="A5" s="86"/>
      <c r="B5" s="86"/>
      <c r="C5" s="22" t="s">
        <v>32</v>
      </c>
      <c r="D5" s="22" t="s">
        <v>154</v>
      </c>
      <c r="E5" s="22" t="s">
        <v>155</v>
      </c>
      <c r="F5" s="89"/>
    </row>
    <row r="6" spans="1:6" ht="14.3">
      <c r="A6" s="23" t="s">
        <v>0</v>
      </c>
      <c r="B6" s="24">
        <f>SUM(E6)</f>
        <v>1155</v>
      </c>
      <c r="C6" s="24">
        <f>SUM(C7:C47)</f>
        <v>16.3</v>
      </c>
      <c r="D6" s="24">
        <v>56</v>
      </c>
      <c r="E6" s="24">
        <f>SUM(E7:E47)</f>
        <v>1155</v>
      </c>
      <c r="F6" s="3"/>
    </row>
    <row r="7" spans="1:6" ht="14.3">
      <c r="A7" s="25" t="s">
        <v>2</v>
      </c>
      <c r="B7" s="24">
        <f t="shared" ref="B7:B47" si="0">SUM(E7)</f>
        <v>0</v>
      </c>
      <c r="C7" s="26"/>
      <c r="D7" s="26"/>
      <c r="E7" s="26"/>
      <c r="F7" s="3"/>
    </row>
    <row r="8" spans="1:6" ht="14.3">
      <c r="A8" s="25" t="s">
        <v>3</v>
      </c>
      <c r="B8" s="24">
        <f t="shared" si="0"/>
        <v>0</v>
      </c>
      <c r="C8" s="27"/>
      <c r="D8" s="27"/>
      <c r="E8" s="27"/>
      <c r="F8" s="3"/>
    </row>
    <row r="9" spans="1:6" ht="14.3">
      <c r="A9" s="25" t="s">
        <v>4</v>
      </c>
      <c r="B9" s="24">
        <f t="shared" si="0"/>
        <v>0</v>
      </c>
      <c r="C9" s="27"/>
      <c r="D9" s="27"/>
      <c r="E9" s="27"/>
      <c r="F9" s="3"/>
    </row>
    <row r="10" spans="1:6" ht="14.3">
      <c r="A10" s="25" t="s">
        <v>5</v>
      </c>
      <c r="B10" s="24">
        <f t="shared" si="0"/>
        <v>0</v>
      </c>
      <c r="C10" s="27"/>
      <c r="D10" s="27"/>
      <c r="E10" s="27"/>
      <c r="F10" s="3"/>
    </row>
    <row r="11" spans="1:6" ht="14.3">
      <c r="A11" s="25" t="s">
        <v>6</v>
      </c>
      <c r="B11" s="24">
        <f t="shared" si="0"/>
        <v>0</v>
      </c>
      <c r="C11" s="27"/>
      <c r="D11" s="27"/>
      <c r="E11" s="27"/>
      <c r="F11" s="3"/>
    </row>
    <row r="12" spans="1:6" ht="14.3">
      <c r="A12" s="25" t="s">
        <v>7</v>
      </c>
      <c r="B12" s="24">
        <f t="shared" si="0"/>
        <v>0</v>
      </c>
      <c r="C12" s="27"/>
      <c r="D12" s="27"/>
      <c r="E12" s="27"/>
      <c r="F12" s="3"/>
    </row>
    <row r="13" spans="1:6" ht="14.3">
      <c r="A13" s="25" t="s">
        <v>8</v>
      </c>
      <c r="B13" s="24">
        <f t="shared" si="0"/>
        <v>56</v>
      </c>
      <c r="C13" s="28">
        <v>1</v>
      </c>
      <c r="D13" s="29">
        <v>56</v>
      </c>
      <c r="E13" s="28">
        <v>56</v>
      </c>
      <c r="F13" s="3"/>
    </row>
    <row r="14" spans="1:6" ht="14.3">
      <c r="A14" s="25" t="s">
        <v>9</v>
      </c>
      <c r="B14" s="24">
        <f t="shared" si="0"/>
        <v>0</v>
      </c>
      <c r="C14" s="27"/>
      <c r="D14" s="27"/>
      <c r="E14" s="28">
        <f t="shared" ref="E14:E28" si="1">C14*80</f>
        <v>0</v>
      </c>
      <c r="F14" s="3"/>
    </row>
    <row r="15" spans="1:6" ht="14.3">
      <c r="A15" s="25" t="s">
        <v>10</v>
      </c>
      <c r="B15" s="24">
        <f t="shared" si="0"/>
        <v>0</v>
      </c>
      <c r="C15" s="27"/>
      <c r="D15" s="27"/>
      <c r="E15" s="28">
        <f t="shared" si="1"/>
        <v>0</v>
      </c>
      <c r="F15" s="3"/>
    </row>
    <row r="16" spans="1:6" ht="14.3">
      <c r="A16" s="25" t="s">
        <v>11</v>
      </c>
      <c r="B16" s="24">
        <f t="shared" si="0"/>
        <v>0</v>
      </c>
      <c r="C16" s="27"/>
      <c r="D16" s="27"/>
      <c r="E16" s="28">
        <f t="shared" si="1"/>
        <v>0</v>
      </c>
      <c r="F16" s="3"/>
    </row>
    <row r="17" spans="1:6" ht="14.3">
      <c r="A17" s="25" t="s">
        <v>12</v>
      </c>
      <c r="B17" s="24">
        <f t="shared" si="0"/>
        <v>0</v>
      </c>
      <c r="C17" s="27"/>
      <c r="D17" s="27"/>
      <c r="E17" s="28">
        <f t="shared" si="1"/>
        <v>0</v>
      </c>
      <c r="F17" s="3"/>
    </row>
    <row r="18" spans="1:6" ht="17.149999999999999" customHeight="1">
      <c r="A18" s="25" t="s">
        <v>13</v>
      </c>
      <c r="B18" s="24">
        <f t="shared" si="0"/>
        <v>0</v>
      </c>
      <c r="C18" s="27"/>
      <c r="D18" s="27"/>
      <c r="E18" s="28">
        <f t="shared" si="1"/>
        <v>0</v>
      </c>
      <c r="F18" s="3"/>
    </row>
    <row r="19" spans="1:6" ht="14.3">
      <c r="A19" s="25" t="s">
        <v>14</v>
      </c>
      <c r="B19" s="24">
        <f t="shared" si="0"/>
        <v>0</v>
      </c>
      <c r="C19" s="27"/>
      <c r="D19" s="27"/>
      <c r="E19" s="28">
        <f t="shared" si="1"/>
        <v>0</v>
      </c>
      <c r="F19" s="3"/>
    </row>
    <row r="20" spans="1:6" ht="14.3">
      <c r="A20" s="25" t="s">
        <v>15</v>
      </c>
      <c r="B20" s="24">
        <f t="shared" si="0"/>
        <v>0</v>
      </c>
      <c r="C20" s="27"/>
      <c r="D20" s="27"/>
      <c r="E20" s="28">
        <f t="shared" si="1"/>
        <v>0</v>
      </c>
      <c r="F20" s="3"/>
    </row>
    <row r="21" spans="1:6" ht="14.3">
      <c r="A21" s="25" t="s">
        <v>16</v>
      </c>
      <c r="B21" s="24">
        <f t="shared" si="0"/>
        <v>0</v>
      </c>
      <c r="C21" s="27"/>
      <c r="D21" s="27"/>
      <c r="E21" s="28">
        <f t="shared" si="1"/>
        <v>0</v>
      </c>
      <c r="F21" s="3"/>
    </row>
    <row r="22" spans="1:6" ht="14.3">
      <c r="A22" s="25" t="s">
        <v>17</v>
      </c>
      <c r="B22" s="24">
        <f t="shared" si="0"/>
        <v>0</v>
      </c>
      <c r="C22" s="27"/>
      <c r="D22" s="27"/>
      <c r="E22" s="28">
        <f t="shared" si="1"/>
        <v>0</v>
      </c>
      <c r="F22" s="3"/>
    </row>
    <row r="23" spans="1:6" ht="14.3">
      <c r="A23" s="25" t="s">
        <v>18</v>
      </c>
      <c r="B23" s="24">
        <f t="shared" si="0"/>
        <v>0</v>
      </c>
      <c r="C23" s="28"/>
      <c r="D23" s="28"/>
      <c r="E23" s="28">
        <f t="shared" si="1"/>
        <v>0</v>
      </c>
      <c r="F23" s="3"/>
    </row>
    <row r="24" spans="1:6" ht="14.3">
      <c r="A24" s="25" t="s">
        <v>19</v>
      </c>
      <c r="B24" s="24">
        <f t="shared" si="0"/>
        <v>0</v>
      </c>
      <c r="C24" s="28"/>
      <c r="D24" s="28"/>
      <c r="E24" s="28">
        <f t="shared" si="1"/>
        <v>0</v>
      </c>
      <c r="F24" s="3"/>
    </row>
    <row r="25" spans="1:6" ht="14.3">
      <c r="A25" s="25" t="s">
        <v>20</v>
      </c>
      <c r="B25" s="24">
        <f t="shared" si="0"/>
        <v>28</v>
      </c>
      <c r="C25" s="28">
        <v>0.5</v>
      </c>
      <c r="D25" s="29">
        <v>56</v>
      </c>
      <c r="E25" s="28">
        <v>28</v>
      </c>
      <c r="F25" s="3"/>
    </row>
    <row r="26" spans="1:6" ht="14.3">
      <c r="A26" s="25" t="s">
        <v>21</v>
      </c>
      <c r="B26" s="24">
        <f t="shared" si="0"/>
        <v>0</v>
      </c>
      <c r="C26" s="28"/>
      <c r="D26" s="28"/>
      <c r="E26" s="28">
        <f t="shared" si="1"/>
        <v>0</v>
      </c>
      <c r="F26" s="3"/>
    </row>
    <row r="27" spans="1:6" ht="14.3">
      <c r="A27" s="25" t="s">
        <v>22</v>
      </c>
      <c r="B27" s="24">
        <f t="shared" si="0"/>
        <v>0</v>
      </c>
      <c r="C27" s="28"/>
      <c r="D27" s="28"/>
      <c r="E27" s="28">
        <f t="shared" si="1"/>
        <v>0</v>
      </c>
      <c r="F27" s="3"/>
    </row>
    <row r="28" spans="1:6" ht="14.3">
      <c r="A28" s="25" t="s">
        <v>23</v>
      </c>
      <c r="B28" s="24">
        <f t="shared" si="0"/>
        <v>0</v>
      </c>
      <c r="C28" s="28"/>
      <c r="D28" s="28"/>
      <c r="E28" s="28">
        <f t="shared" si="1"/>
        <v>0</v>
      </c>
      <c r="F28" s="3"/>
    </row>
    <row r="29" spans="1:6" ht="14.3">
      <c r="A29" s="25" t="s">
        <v>37</v>
      </c>
      <c r="B29" s="24">
        <f t="shared" si="0"/>
        <v>112</v>
      </c>
      <c r="C29" s="28">
        <v>2</v>
      </c>
      <c r="D29" s="29">
        <v>56</v>
      </c>
      <c r="E29" s="28">
        <v>112</v>
      </c>
      <c r="F29" s="3"/>
    </row>
    <row r="30" spans="1:6" ht="14.3">
      <c r="A30" s="25" t="s">
        <v>24</v>
      </c>
      <c r="B30" s="24">
        <f t="shared" si="0"/>
        <v>355</v>
      </c>
      <c r="C30" s="28">
        <v>2</v>
      </c>
      <c r="D30" s="30" t="s">
        <v>156</v>
      </c>
      <c r="E30" s="28">
        <v>355</v>
      </c>
      <c r="F30" s="3" t="s">
        <v>157</v>
      </c>
    </row>
    <row r="31" spans="1:6" ht="14.3">
      <c r="A31" s="25" t="s">
        <v>38</v>
      </c>
      <c r="B31" s="24">
        <f t="shared" si="0"/>
        <v>0</v>
      </c>
      <c r="C31" s="28"/>
      <c r="D31" s="28"/>
      <c r="E31" s="28">
        <f t="shared" ref="E31:E39" si="2">C31*80</f>
        <v>0</v>
      </c>
      <c r="F31" s="3"/>
    </row>
    <row r="32" spans="1:6" ht="14.3">
      <c r="A32" s="25" t="s">
        <v>39</v>
      </c>
      <c r="B32" s="24">
        <f t="shared" si="0"/>
        <v>0</v>
      </c>
      <c r="C32" s="28"/>
      <c r="D32" s="28"/>
      <c r="E32" s="28">
        <f t="shared" si="2"/>
        <v>0</v>
      </c>
      <c r="F32" s="3"/>
    </row>
    <row r="33" spans="1:6" ht="14.3">
      <c r="A33" s="25" t="s">
        <v>25</v>
      </c>
      <c r="B33" s="24">
        <f t="shared" si="0"/>
        <v>112</v>
      </c>
      <c r="C33" s="28">
        <v>2</v>
      </c>
      <c r="D33" s="28">
        <v>56</v>
      </c>
      <c r="E33" s="28">
        <v>112</v>
      </c>
      <c r="F33" s="3"/>
    </row>
    <row r="34" spans="1:6" ht="14.3">
      <c r="A34" s="25" t="s">
        <v>40</v>
      </c>
      <c r="B34" s="24">
        <f t="shared" si="0"/>
        <v>280</v>
      </c>
      <c r="C34" s="28">
        <v>5</v>
      </c>
      <c r="D34" s="28">
        <v>56</v>
      </c>
      <c r="E34" s="28">
        <v>280</v>
      </c>
      <c r="F34" s="3"/>
    </row>
    <row r="35" spans="1:6" ht="14.3">
      <c r="A35" s="25" t="s">
        <v>41</v>
      </c>
      <c r="B35" s="24">
        <f t="shared" si="0"/>
        <v>0</v>
      </c>
      <c r="C35" s="28"/>
      <c r="D35" s="28"/>
      <c r="E35" s="28">
        <f t="shared" si="2"/>
        <v>0</v>
      </c>
      <c r="F35" s="3"/>
    </row>
    <row r="36" spans="1:6" ht="14.3">
      <c r="A36" s="25" t="s">
        <v>42</v>
      </c>
      <c r="B36" s="24">
        <f t="shared" si="0"/>
        <v>0</v>
      </c>
      <c r="C36" s="27"/>
      <c r="D36" s="27"/>
      <c r="E36" s="28">
        <f t="shared" si="2"/>
        <v>0</v>
      </c>
      <c r="F36" s="3"/>
    </row>
    <row r="37" spans="1:6" ht="14.3">
      <c r="A37" s="25" t="s">
        <v>43</v>
      </c>
      <c r="B37" s="24">
        <f t="shared" si="0"/>
        <v>0</v>
      </c>
      <c r="C37" s="27"/>
      <c r="D37" s="27"/>
      <c r="E37" s="28">
        <f t="shared" si="2"/>
        <v>0</v>
      </c>
      <c r="F37" s="3"/>
    </row>
    <row r="38" spans="1:6" ht="14.3">
      <c r="A38" s="25" t="s">
        <v>44</v>
      </c>
      <c r="B38" s="24">
        <f t="shared" si="0"/>
        <v>0</v>
      </c>
      <c r="C38" s="27"/>
      <c r="D38" s="27"/>
      <c r="E38" s="28">
        <f t="shared" si="2"/>
        <v>0</v>
      </c>
      <c r="F38" s="3"/>
    </row>
    <row r="39" spans="1:6" ht="14.3">
      <c r="A39" s="25" t="s">
        <v>45</v>
      </c>
      <c r="B39" s="24">
        <f t="shared" si="0"/>
        <v>0</v>
      </c>
      <c r="C39" s="31"/>
      <c r="D39" s="31"/>
      <c r="E39" s="28">
        <f t="shared" si="2"/>
        <v>0</v>
      </c>
      <c r="F39" s="3"/>
    </row>
    <row r="40" spans="1:6" ht="14.3">
      <c r="A40" s="25" t="s">
        <v>46</v>
      </c>
      <c r="B40" s="24">
        <f t="shared" si="0"/>
        <v>212</v>
      </c>
      <c r="C40" s="29">
        <v>3.8</v>
      </c>
      <c r="D40" s="29">
        <v>56</v>
      </c>
      <c r="E40" s="28">
        <v>212</v>
      </c>
      <c r="F40" s="3"/>
    </row>
    <row r="41" spans="1:6" ht="14.3">
      <c r="A41" s="25" t="s">
        <v>47</v>
      </c>
      <c r="B41" s="24">
        <f t="shared" si="0"/>
        <v>0</v>
      </c>
      <c r="C41" s="27"/>
      <c r="D41" s="27"/>
      <c r="E41" s="28">
        <f>C41*80</f>
        <v>0</v>
      </c>
      <c r="F41" s="3"/>
    </row>
    <row r="42" spans="1:6" ht="14.3">
      <c r="A42" s="25" t="s">
        <v>48</v>
      </c>
      <c r="B42" s="24">
        <f t="shared" si="0"/>
        <v>0</v>
      </c>
      <c r="C42" s="27"/>
      <c r="D42" s="27"/>
      <c r="E42" s="28">
        <f>C42*80</f>
        <v>0</v>
      </c>
      <c r="F42" s="3"/>
    </row>
    <row r="43" spans="1:6" ht="14.3">
      <c r="A43" s="25" t="s">
        <v>49</v>
      </c>
      <c r="B43" s="24">
        <f t="shared" si="0"/>
        <v>0</v>
      </c>
      <c r="C43" s="27"/>
      <c r="D43" s="27"/>
      <c r="E43" s="28">
        <f>C43*80</f>
        <v>0</v>
      </c>
      <c r="F43" s="3"/>
    </row>
    <row r="44" spans="1:6" ht="14.3">
      <c r="A44" s="25" t="s">
        <v>50</v>
      </c>
      <c r="B44" s="24">
        <f t="shared" si="0"/>
        <v>0</v>
      </c>
      <c r="C44" s="27"/>
      <c r="D44" s="27"/>
      <c r="E44" s="28">
        <f>C44*80</f>
        <v>0</v>
      </c>
      <c r="F44" s="3"/>
    </row>
    <row r="45" spans="1:6" ht="14.3">
      <c r="A45" s="25" t="s">
        <v>51</v>
      </c>
      <c r="B45" s="24">
        <f t="shared" si="0"/>
        <v>0</v>
      </c>
      <c r="C45" s="27"/>
      <c r="D45" s="27"/>
      <c r="E45" s="28">
        <f>C45*80</f>
        <v>0</v>
      </c>
      <c r="F45" s="3"/>
    </row>
    <row r="46" spans="1:6" ht="14.3">
      <c r="A46" s="25" t="s">
        <v>52</v>
      </c>
      <c r="B46" s="24">
        <f t="shared" si="0"/>
        <v>0</v>
      </c>
      <c r="C46" s="27"/>
      <c r="D46" s="27"/>
      <c r="E46" s="27"/>
      <c r="F46" s="3"/>
    </row>
    <row r="47" spans="1:6" ht="14.3">
      <c r="A47" s="25" t="s">
        <v>26</v>
      </c>
      <c r="B47" s="24">
        <f t="shared" si="0"/>
        <v>0</v>
      </c>
      <c r="C47" s="27"/>
      <c r="D47" s="27"/>
      <c r="E47" s="27"/>
      <c r="F47" s="3"/>
    </row>
  </sheetData>
  <mergeCells count="5">
    <mergeCell ref="A2:E2"/>
    <mergeCell ref="C4:E4"/>
    <mergeCell ref="A4:A5"/>
    <mergeCell ref="B4:B5"/>
    <mergeCell ref="F4:F5"/>
  </mergeCells>
  <phoneticPr fontId="18" type="noConversion"/>
  <pageMargins left="0.82638888888888895" right="0.51180555555555596" top="0.78680555555555598" bottom="0.74791666666666701" header="0.5" footer="0.5"/>
  <pageSetup paperSize="9" orientation="portrait"/>
  <ignoredErrors>
    <ignoredError sqref="E41:E46 E35:E39 E31:E32 E26:E28 E14:E24 C6 E6 B7:B33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Zeros="0" workbookViewId="0">
      <selection activeCell="G21" sqref="G21"/>
    </sheetView>
  </sheetViews>
  <sheetFormatPr defaultRowHeight="12.9"/>
  <cols>
    <col min="1" max="1" width="11.5" customWidth="1"/>
    <col min="2" max="2" width="9.25" customWidth="1"/>
    <col min="3" max="3" width="10.75" customWidth="1"/>
    <col min="4" max="4" width="13.375" customWidth="1"/>
    <col min="5" max="8" width="9.625" customWidth="1"/>
    <col min="9" max="9" width="9.625" style="4" customWidth="1"/>
    <col min="10" max="14" width="9.625" customWidth="1"/>
    <col min="15" max="15" width="12.625" customWidth="1"/>
  </cols>
  <sheetData>
    <row r="1" spans="1:15">
      <c r="A1" t="s">
        <v>158</v>
      </c>
    </row>
    <row r="2" spans="1:15" s="1" customFormat="1" ht="45.2" customHeight="1">
      <c r="A2" s="68" t="s">
        <v>159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21.9" customHeight="1">
      <c r="A3" s="90" t="s">
        <v>29</v>
      </c>
      <c r="B3" s="90" t="s">
        <v>160</v>
      </c>
      <c r="C3" s="90"/>
      <c r="D3" s="90"/>
      <c r="E3" s="90"/>
      <c r="F3" s="91" t="s">
        <v>161</v>
      </c>
      <c r="G3" s="92"/>
      <c r="H3" s="93"/>
      <c r="I3" s="94" t="s">
        <v>162</v>
      </c>
      <c r="J3" s="94"/>
      <c r="K3" s="94"/>
      <c r="L3" s="94"/>
      <c r="M3" s="94" t="s">
        <v>163</v>
      </c>
      <c r="N3" s="94"/>
      <c r="O3" s="94" t="s">
        <v>164</v>
      </c>
    </row>
    <row r="4" spans="1:15" ht="77.95" customHeight="1">
      <c r="A4" s="90"/>
      <c r="B4" s="16" t="s">
        <v>0</v>
      </c>
      <c r="C4" s="16" t="s">
        <v>165</v>
      </c>
      <c r="D4" s="16" t="s">
        <v>166</v>
      </c>
      <c r="E4" s="16" t="s">
        <v>167</v>
      </c>
      <c r="F4" s="16" t="s">
        <v>165</v>
      </c>
      <c r="G4" s="16" t="s">
        <v>166</v>
      </c>
      <c r="H4" s="16" t="s">
        <v>167</v>
      </c>
      <c r="I4" s="16" t="s">
        <v>0</v>
      </c>
      <c r="J4" s="16" t="s">
        <v>165</v>
      </c>
      <c r="K4" s="16" t="s">
        <v>166</v>
      </c>
      <c r="L4" s="16" t="s">
        <v>167</v>
      </c>
      <c r="M4" s="16" t="s">
        <v>168</v>
      </c>
      <c r="N4" s="16" t="s">
        <v>169</v>
      </c>
      <c r="O4" s="94"/>
    </row>
    <row r="5" spans="1:15" s="4" customFormat="1" ht="16.3">
      <c r="A5" s="7" t="s">
        <v>1</v>
      </c>
      <c r="B5" s="17">
        <f>SUM(B6,B29,B41)</f>
        <v>7919.4</v>
      </c>
      <c r="C5" s="17">
        <f>SUM(C6,C29,C41)</f>
        <v>7033.52</v>
      </c>
      <c r="D5" s="17">
        <f>SUM(D6,D29,D41)</f>
        <v>420.88</v>
      </c>
      <c r="E5" s="17">
        <f>SUM(E6,E29,E41)</f>
        <v>465</v>
      </c>
      <c r="F5" s="17"/>
      <c r="G5" s="17"/>
      <c r="H5" s="17"/>
      <c r="I5" s="17">
        <f>SUM(I6,I29,I41)</f>
        <v>30414.960000000003</v>
      </c>
      <c r="J5" s="17">
        <f>SUM(J6,J29,J41)</f>
        <v>28134.080000000002</v>
      </c>
      <c r="K5" s="17">
        <f>SUM(K6,K29,K41)</f>
        <v>420.88</v>
      </c>
      <c r="L5" s="17">
        <f>SUM(L6,L29,L41)</f>
        <v>1860</v>
      </c>
      <c r="M5" s="17"/>
      <c r="N5" s="17">
        <f>SUM(N6,N29,N41)</f>
        <v>9009.1002000000008</v>
      </c>
      <c r="O5" s="17">
        <f>SUM(O6,O29,O41)</f>
        <v>9000</v>
      </c>
    </row>
    <row r="6" spans="1:15" ht="16.3">
      <c r="A6" s="16" t="s">
        <v>170</v>
      </c>
      <c r="B6" s="16">
        <f>SUM(C6:E6)</f>
        <v>1990.14</v>
      </c>
      <c r="C6" s="16">
        <v>1677.26</v>
      </c>
      <c r="D6" s="16">
        <v>241.23</v>
      </c>
      <c r="E6" s="16">
        <v>71.650000000000006</v>
      </c>
      <c r="F6" s="16"/>
      <c r="G6" s="16"/>
      <c r="H6" s="16"/>
      <c r="I6" s="16">
        <f>SUM(I7:I28)</f>
        <v>7236.8700000000008</v>
      </c>
      <c r="J6" s="16">
        <f>SUM(J7:J28)</f>
        <v>6709.0399999999991</v>
      </c>
      <c r="K6" s="16">
        <f>SUM(K7:K28)</f>
        <v>241.22999999999996</v>
      </c>
      <c r="L6" s="16">
        <f>SUM(L7:L28)</f>
        <v>286.60000000000002</v>
      </c>
      <c r="M6" s="16"/>
      <c r="N6" s="16">
        <f>SUM(N7:N28)</f>
        <v>1592.1114</v>
      </c>
      <c r="O6" s="16">
        <v>1592</v>
      </c>
    </row>
    <row r="7" spans="1:15" ht="16.3">
      <c r="A7" s="18" t="s">
        <v>171</v>
      </c>
      <c r="B7" s="18">
        <f t="shared" ref="B7:B47" si="0">SUM(C7:E7)</f>
        <v>4.25</v>
      </c>
      <c r="C7" s="18">
        <v>3.62</v>
      </c>
      <c r="D7" s="18">
        <v>0.63</v>
      </c>
      <c r="E7" s="18"/>
      <c r="F7" s="18">
        <v>4</v>
      </c>
      <c r="G7" s="18">
        <v>1</v>
      </c>
      <c r="H7" s="18">
        <v>4</v>
      </c>
      <c r="I7" s="16">
        <f>SUM(J7:L7)</f>
        <v>15.110000000000001</v>
      </c>
      <c r="J7" s="18">
        <f>C7*F7</f>
        <v>14.48</v>
      </c>
      <c r="K7" s="18">
        <f>D7*G7</f>
        <v>0.63</v>
      </c>
      <c r="L7" s="18">
        <f>E7*H7</f>
        <v>0</v>
      </c>
      <c r="M7" s="19">
        <v>0.22</v>
      </c>
      <c r="N7" s="18">
        <f>I7*M7</f>
        <v>3.3242000000000003</v>
      </c>
      <c r="O7" s="18">
        <v>3</v>
      </c>
    </row>
    <row r="8" spans="1:15" ht="16.3">
      <c r="A8" s="18" t="s">
        <v>172</v>
      </c>
      <c r="B8" s="18">
        <f t="shared" si="0"/>
        <v>10.1</v>
      </c>
      <c r="C8" s="18">
        <v>9.01</v>
      </c>
      <c r="D8" s="18">
        <v>1.0900000000000001</v>
      </c>
      <c r="E8" s="18"/>
      <c r="F8" s="18">
        <v>4</v>
      </c>
      <c r="G8" s="18">
        <v>1</v>
      </c>
      <c r="H8" s="18">
        <v>4</v>
      </c>
      <c r="I8" s="16">
        <f t="shared" ref="I8:I47" si="1">SUM(J8:L8)</f>
        <v>37.130000000000003</v>
      </c>
      <c r="J8" s="18">
        <f t="shared" ref="J8:J47" si="2">C8*F8</f>
        <v>36.04</v>
      </c>
      <c r="K8" s="18">
        <f t="shared" ref="K8:K47" si="3">D8*G8</f>
        <v>1.0900000000000001</v>
      </c>
      <c r="L8" s="18">
        <f t="shared" ref="L8:L47" si="4">E8*H8</f>
        <v>0</v>
      </c>
      <c r="M8" s="19">
        <v>0.22</v>
      </c>
      <c r="N8" s="18">
        <f t="shared" ref="N8:N47" si="5">I8*M8</f>
        <v>8.1686000000000014</v>
      </c>
      <c r="O8" s="18">
        <v>8</v>
      </c>
    </row>
    <row r="9" spans="1:15" ht="16.3">
      <c r="A9" s="18" t="s">
        <v>173</v>
      </c>
      <c r="B9" s="18">
        <f t="shared" si="0"/>
        <v>14.56</v>
      </c>
      <c r="C9" s="18">
        <v>13.22</v>
      </c>
      <c r="D9" s="18">
        <v>1.34</v>
      </c>
      <c r="E9" s="18"/>
      <c r="F9" s="18">
        <v>4</v>
      </c>
      <c r="G9" s="18">
        <v>1</v>
      </c>
      <c r="H9" s="18">
        <v>4</v>
      </c>
      <c r="I9" s="16">
        <f t="shared" si="1"/>
        <v>54.220000000000006</v>
      </c>
      <c r="J9" s="18">
        <f t="shared" si="2"/>
        <v>52.88</v>
      </c>
      <c r="K9" s="18">
        <f t="shared" si="3"/>
        <v>1.34</v>
      </c>
      <c r="L9" s="18">
        <f t="shared" si="4"/>
        <v>0</v>
      </c>
      <c r="M9" s="19">
        <v>0.22</v>
      </c>
      <c r="N9" s="18">
        <f t="shared" si="5"/>
        <v>11.928400000000002</v>
      </c>
      <c r="O9" s="18">
        <v>12</v>
      </c>
    </row>
    <row r="10" spans="1:15" ht="16.3">
      <c r="A10" s="18" t="s">
        <v>174</v>
      </c>
      <c r="B10" s="18">
        <f t="shared" si="0"/>
        <v>10.31</v>
      </c>
      <c r="C10" s="18">
        <v>6.73</v>
      </c>
      <c r="D10" s="18">
        <v>3.58</v>
      </c>
      <c r="E10" s="18"/>
      <c r="F10" s="18">
        <v>4</v>
      </c>
      <c r="G10" s="18">
        <v>1</v>
      </c>
      <c r="H10" s="18">
        <v>4</v>
      </c>
      <c r="I10" s="16">
        <f t="shared" si="1"/>
        <v>30.5</v>
      </c>
      <c r="J10" s="18">
        <f t="shared" si="2"/>
        <v>26.92</v>
      </c>
      <c r="K10" s="18">
        <f t="shared" si="3"/>
        <v>3.58</v>
      </c>
      <c r="L10" s="18">
        <f t="shared" si="4"/>
        <v>0</v>
      </c>
      <c r="M10" s="19">
        <v>0.22</v>
      </c>
      <c r="N10" s="18">
        <f t="shared" si="5"/>
        <v>6.71</v>
      </c>
      <c r="O10" s="18">
        <v>7</v>
      </c>
    </row>
    <row r="11" spans="1:15" ht="16.3">
      <c r="A11" s="18" t="s">
        <v>175</v>
      </c>
      <c r="B11" s="18">
        <f t="shared" si="0"/>
        <v>14.26</v>
      </c>
      <c r="C11" s="18">
        <v>12.17</v>
      </c>
      <c r="D11" s="18">
        <v>2.09</v>
      </c>
      <c r="E11" s="18"/>
      <c r="F11" s="18">
        <v>4</v>
      </c>
      <c r="G11" s="18">
        <v>1</v>
      </c>
      <c r="H11" s="18">
        <v>4</v>
      </c>
      <c r="I11" s="16">
        <f t="shared" si="1"/>
        <v>50.769999999999996</v>
      </c>
      <c r="J11" s="18">
        <f t="shared" si="2"/>
        <v>48.68</v>
      </c>
      <c r="K11" s="18">
        <f t="shared" si="3"/>
        <v>2.09</v>
      </c>
      <c r="L11" s="18">
        <f t="shared" si="4"/>
        <v>0</v>
      </c>
      <c r="M11" s="19">
        <v>0.22</v>
      </c>
      <c r="N11" s="18">
        <f t="shared" si="5"/>
        <v>11.1694</v>
      </c>
      <c r="O11" s="18">
        <v>11</v>
      </c>
    </row>
    <row r="12" spans="1:15" ht="16.3">
      <c r="A12" s="18" t="s">
        <v>176</v>
      </c>
      <c r="B12" s="18">
        <f t="shared" si="0"/>
        <v>56.71</v>
      </c>
      <c r="C12" s="18">
        <v>47.21</v>
      </c>
      <c r="D12" s="18">
        <v>9.5</v>
      </c>
      <c r="E12" s="18"/>
      <c r="F12" s="18">
        <v>4</v>
      </c>
      <c r="G12" s="18">
        <v>1</v>
      </c>
      <c r="H12" s="18">
        <v>4</v>
      </c>
      <c r="I12" s="16">
        <f t="shared" si="1"/>
        <v>198.34</v>
      </c>
      <c r="J12" s="18">
        <f t="shared" si="2"/>
        <v>188.84</v>
      </c>
      <c r="K12" s="18">
        <f t="shared" si="3"/>
        <v>9.5</v>
      </c>
      <c r="L12" s="18">
        <f t="shared" si="4"/>
        <v>0</v>
      </c>
      <c r="M12" s="19">
        <v>0.22</v>
      </c>
      <c r="N12" s="18">
        <f t="shared" si="5"/>
        <v>43.634799999999998</v>
      </c>
      <c r="O12" s="18">
        <v>44</v>
      </c>
    </row>
    <row r="13" spans="1:15" ht="16.3">
      <c r="A13" s="18" t="s">
        <v>177</v>
      </c>
      <c r="B13" s="18">
        <f t="shared" si="0"/>
        <v>92.56</v>
      </c>
      <c r="C13" s="18">
        <v>82.27</v>
      </c>
      <c r="D13" s="18">
        <v>10.29</v>
      </c>
      <c r="E13" s="18"/>
      <c r="F13" s="18">
        <v>4</v>
      </c>
      <c r="G13" s="18">
        <v>1</v>
      </c>
      <c r="H13" s="18">
        <v>4</v>
      </c>
      <c r="I13" s="16">
        <f t="shared" si="1"/>
        <v>339.37</v>
      </c>
      <c r="J13" s="18">
        <f t="shared" si="2"/>
        <v>329.08</v>
      </c>
      <c r="K13" s="18">
        <f t="shared" si="3"/>
        <v>10.29</v>
      </c>
      <c r="L13" s="18">
        <f t="shared" si="4"/>
        <v>0</v>
      </c>
      <c r="M13" s="19">
        <v>0.22</v>
      </c>
      <c r="N13" s="18">
        <f t="shared" si="5"/>
        <v>74.6614</v>
      </c>
      <c r="O13" s="18">
        <v>75</v>
      </c>
    </row>
    <row r="14" spans="1:15" ht="16.3">
      <c r="A14" s="18" t="s">
        <v>178</v>
      </c>
      <c r="B14" s="18">
        <f t="shared" si="0"/>
        <v>146.71</v>
      </c>
      <c r="C14" s="18">
        <v>129.19999999999999</v>
      </c>
      <c r="D14" s="18">
        <v>17.21</v>
      </c>
      <c r="E14" s="18">
        <v>0.3</v>
      </c>
      <c r="F14" s="18">
        <v>4</v>
      </c>
      <c r="G14" s="18">
        <v>1</v>
      </c>
      <c r="H14" s="18">
        <v>4</v>
      </c>
      <c r="I14" s="16">
        <f t="shared" si="1"/>
        <v>535.21</v>
      </c>
      <c r="J14" s="18">
        <f t="shared" si="2"/>
        <v>516.79999999999995</v>
      </c>
      <c r="K14" s="18">
        <f t="shared" si="3"/>
        <v>17.21</v>
      </c>
      <c r="L14" s="18">
        <f t="shared" si="4"/>
        <v>1.2</v>
      </c>
      <c r="M14" s="19">
        <v>0.22</v>
      </c>
      <c r="N14" s="18">
        <f t="shared" si="5"/>
        <v>117.7462</v>
      </c>
      <c r="O14" s="18">
        <v>118</v>
      </c>
    </row>
    <row r="15" spans="1:15" ht="17.149999999999999" customHeight="1">
      <c r="A15" s="18" t="s">
        <v>179</v>
      </c>
      <c r="B15" s="18">
        <f t="shared" si="0"/>
        <v>18.25</v>
      </c>
      <c r="C15" s="18">
        <v>15.52</v>
      </c>
      <c r="D15" s="18">
        <v>2.73</v>
      </c>
      <c r="E15" s="18"/>
      <c r="F15" s="18">
        <v>4</v>
      </c>
      <c r="G15" s="18">
        <v>1</v>
      </c>
      <c r="H15" s="18">
        <v>4</v>
      </c>
      <c r="I15" s="16">
        <f t="shared" si="1"/>
        <v>64.81</v>
      </c>
      <c r="J15" s="18">
        <f t="shared" si="2"/>
        <v>62.08</v>
      </c>
      <c r="K15" s="18">
        <f t="shared" si="3"/>
        <v>2.73</v>
      </c>
      <c r="L15" s="18">
        <f t="shared" si="4"/>
        <v>0</v>
      </c>
      <c r="M15" s="19">
        <v>0.22</v>
      </c>
      <c r="N15" s="18">
        <f t="shared" si="5"/>
        <v>14.2582</v>
      </c>
      <c r="O15" s="18">
        <v>14</v>
      </c>
    </row>
    <row r="16" spans="1:15" ht="16.3">
      <c r="A16" s="18" t="s">
        <v>180</v>
      </c>
      <c r="B16" s="18">
        <f t="shared" si="0"/>
        <v>237.72</v>
      </c>
      <c r="C16" s="18">
        <v>216.65</v>
      </c>
      <c r="D16" s="18">
        <v>14.57</v>
      </c>
      <c r="E16" s="18">
        <v>6.5</v>
      </c>
      <c r="F16" s="18">
        <v>4</v>
      </c>
      <c r="G16" s="18">
        <v>1</v>
      </c>
      <c r="H16" s="18">
        <v>4</v>
      </c>
      <c r="I16" s="16">
        <f t="shared" si="1"/>
        <v>907.17000000000007</v>
      </c>
      <c r="J16" s="18">
        <f t="shared" si="2"/>
        <v>866.6</v>
      </c>
      <c r="K16" s="18">
        <f t="shared" si="3"/>
        <v>14.57</v>
      </c>
      <c r="L16" s="18">
        <f t="shared" si="4"/>
        <v>26</v>
      </c>
      <c r="M16" s="19">
        <v>0.22</v>
      </c>
      <c r="N16" s="18">
        <f t="shared" si="5"/>
        <v>199.57740000000001</v>
      </c>
      <c r="O16" s="18">
        <v>200</v>
      </c>
    </row>
    <row r="17" spans="1:15" ht="16.3">
      <c r="A17" s="18" t="s">
        <v>181</v>
      </c>
      <c r="B17" s="18">
        <f t="shared" si="0"/>
        <v>88.5</v>
      </c>
      <c r="C17" s="18">
        <v>68.67</v>
      </c>
      <c r="D17" s="18">
        <v>17.03</v>
      </c>
      <c r="E17" s="18">
        <v>2.8</v>
      </c>
      <c r="F17" s="18">
        <v>4</v>
      </c>
      <c r="G17" s="18">
        <v>1</v>
      </c>
      <c r="H17" s="18">
        <v>4</v>
      </c>
      <c r="I17" s="16">
        <f t="shared" si="1"/>
        <v>302.91000000000003</v>
      </c>
      <c r="J17" s="18">
        <f t="shared" si="2"/>
        <v>274.68</v>
      </c>
      <c r="K17" s="18">
        <f t="shared" si="3"/>
        <v>17.03</v>
      </c>
      <c r="L17" s="18">
        <f t="shared" si="4"/>
        <v>11.2</v>
      </c>
      <c r="M17" s="19">
        <v>0.22</v>
      </c>
      <c r="N17" s="18">
        <f t="shared" si="5"/>
        <v>66.640200000000007</v>
      </c>
      <c r="O17" s="18">
        <v>67</v>
      </c>
    </row>
    <row r="18" spans="1:15" ht="16.3">
      <c r="A18" s="18" t="s">
        <v>182</v>
      </c>
      <c r="B18" s="18">
        <f t="shared" si="0"/>
        <v>269.03000000000003</v>
      </c>
      <c r="C18" s="18">
        <v>194.33</v>
      </c>
      <c r="D18" s="18">
        <v>64.7</v>
      </c>
      <c r="E18" s="18">
        <v>10</v>
      </c>
      <c r="F18" s="18">
        <v>4</v>
      </c>
      <c r="G18" s="18">
        <v>1</v>
      </c>
      <c r="H18" s="18">
        <v>4</v>
      </c>
      <c r="I18" s="16">
        <f t="shared" si="1"/>
        <v>882.0200000000001</v>
      </c>
      <c r="J18" s="18">
        <f t="shared" si="2"/>
        <v>777.32</v>
      </c>
      <c r="K18" s="18">
        <f t="shared" si="3"/>
        <v>64.7</v>
      </c>
      <c r="L18" s="18">
        <f t="shared" si="4"/>
        <v>40</v>
      </c>
      <c r="M18" s="19">
        <v>0.22</v>
      </c>
      <c r="N18" s="18">
        <f t="shared" si="5"/>
        <v>194.04440000000002</v>
      </c>
      <c r="O18" s="18">
        <v>194</v>
      </c>
    </row>
    <row r="19" spans="1:15" ht="16.3">
      <c r="A19" s="18" t="s">
        <v>183</v>
      </c>
      <c r="B19" s="18">
        <f t="shared" si="0"/>
        <v>117.22999999999999</v>
      </c>
      <c r="C19" s="18">
        <v>95.99</v>
      </c>
      <c r="D19" s="18">
        <v>12.64</v>
      </c>
      <c r="E19" s="18">
        <v>8.6</v>
      </c>
      <c r="F19" s="18">
        <v>4</v>
      </c>
      <c r="G19" s="18">
        <v>1</v>
      </c>
      <c r="H19" s="18">
        <v>4</v>
      </c>
      <c r="I19" s="16">
        <f t="shared" si="1"/>
        <v>430.99999999999994</v>
      </c>
      <c r="J19" s="18">
        <f t="shared" si="2"/>
        <v>383.96</v>
      </c>
      <c r="K19" s="18">
        <f t="shared" si="3"/>
        <v>12.64</v>
      </c>
      <c r="L19" s="18">
        <f t="shared" si="4"/>
        <v>34.4</v>
      </c>
      <c r="M19" s="19">
        <v>0.22</v>
      </c>
      <c r="N19" s="18">
        <f t="shared" si="5"/>
        <v>94.82</v>
      </c>
      <c r="O19" s="18">
        <v>95</v>
      </c>
    </row>
    <row r="20" spans="1:15" ht="16.3">
      <c r="A20" s="18" t="s">
        <v>184</v>
      </c>
      <c r="B20" s="18">
        <f t="shared" si="0"/>
        <v>84.990000000000009</v>
      </c>
      <c r="C20" s="18">
        <v>62.64</v>
      </c>
      <c r="D20" s="18">
        <v>21.35</v>
      </c>
      <c r="E20" s="18">
        <v>1</v>
      </c>
      <c r="F20" s="18">
        <v>4</v>
      </c>
      <c r="G20" s="18">
        <v>1</v>
      </c>
      <c r="H20" s="18">
        <v>4</v>
      </c>
      <c r="I20" s="16">
        <f t="shared" si="1"/>
        <v>275.91000000000003</v>
      </c>
      <c r="J20" s="18">
        <f t="shared" si="2"/>
        <v>250.56</v>
      </c>
      <c r="K20" s="18">
        <f t="shared" si="3"/>
        <v>21.35</v>
      </c>
      <c r="L20" s="18">
        <f t="shared" si="4"/>
        <v>4</v>
      </c>
      <c r="M20" s="19">
        <v>0.22</v>
      </c>
      <c r="N20" s="18">
        <f t="shared" si="5"/>
        <v>60.700200000000002</v>
      </c>
      <c r="O20" s="18">
        <v>61</v>
      </c>
    </row>
    <row r="21" spans="1:15" ht="16.3">
      <c r="A21" s="18" t="s">
        <v>185</v>
      </c>
      <c r="B21" s="18">
        <f t="shared" si="0"/>
        <v>272.21999999999997</v>
      </c>
      <c r="C21" s="18">
        <v>253.89</v>
      </c>
      <c r="D21" s="18">
        <v>5.33</v>
      </c>
      <c r="E21" s="18">
        <v>13</v>
      </c>
      <c r="F21" s="18">
        <v>4</v>
      </c>
      <c r="G21" s="18">
        <v>1</v>
      </c>
      <c r="H21" s="18">
        <v>4</v>
      </c>
      <c r="I21" s="16">
        <f t="shared" si="1"/>
        <v>1072.8899999999999</v>
      </c>
      <c r="J21" s="18">
        <f t="shared" si="2"/>
        <v>1015.56</v>
      </c>
      <c r="K21" s="18">
        <f t="shared" si="3"/>
        <v>5.33</v>
      </c>
      <c r="L21" s="18">
        <f t="shared" si="4"/>
        <v>52</v>
      </c>
      <c r="M21" s="19">
        <v>0.22</v>
      </c>
      <c r="N21" s="18">
        <f t="shared" si="5"/>
        <v>236.03579999999997</v>
      </c>
      <c r="O21" s="18">
        <v>236</v>
      </c>
    </row>
    <row r="22" spans="1:15" ht="16.3">
      <c r="A22" s="18" t="s">
        <v>186</v>
      </c>
      <c r="B22" s="18">
        <f t="shared" si="0"/>
        <v>65.199999999999989</v>
      </c>
      <c r="C22" s="18">
        <v>56.12</v>
      </c>
      <c r="D22" s="18">
        <v>5.08</v>
      </c>
      <c r="E22" s="18">
        <v>4</v>
      </c>
      <c r="F22" s="18">
        <v>4</v>
      </c>
      <c r="G22" s="18">
        <v>1</v>
      </c>
      <c r="H22" s="18">
        <v>4</v>
      </c>
      <c r="I22" s="16">
        <f t="shared" si="1"/>
        <v>245.56</v>
      </c>
      <c r="J22" s="18">
        <f t="shared" si="2"/>
        <v>224.48</v>
      </c>
      <c r="K22" s="18">
        <f t="shared" si="3"/>
        <v>5.08</v>
      </c>
      <c r="L22" s="18">
        <f t="shared" si="4"/>
        <v>16</v>
      </c>
      <c r="M22" s="19">
        <v>0.22</v>
      </c>
      <c r="N22" s="18">
        <f t="shared" si="5"/>
        <v>54.023200000000003</v>
      </c>
      <c r="O22" s="18">
        <v>54</v>
      </c>
    </row>
    <row r="23" spans="1:15" ht="16.3">
      <c r="A23" s="18" t="s">
        <v>187</v>
      </c>
      <c r="B23" s="18">
        <f t="shared" si="0"/>
        <v>181.45</v>
      </c>
      <c r="C23" s="18">
        <v>167.54</v>
      </c>
      <c r="D23" s="18">
        <v>6.41</v>
      </c>
      <c r="E23" s="18">
        <v>7.5</v>
      </c>
      <c r="F23" s="18">
        <v>4</v>
      </c>
      <c r="G23" s="18">
        <v>1</v>
      </c>
      <c r="H23" s="18">
        <v>4</v>
      </c>
      <c r="I23" s="16">
        <f t="shared" si="1"/>
        <v>706.56999999999994</v>
      </c>
      <c r="J23" s="18">
        <f t="shared" si="2"/>
        <v>670.16</v>
      </c>
      <c r="K23" s="18">
        <f t="shared" si="3"/>
        <v>6.41</v>
      </c>
      <c r="L23" s="18">
        <f t="shared" si="4"/>
        <v>30</v>
      </c>
      <c r="M23" s="19">
        <v>0.22</v>
      </c>
      <c r="N23" s="18">
        <f t="shared" si="5"/>
        <v>155.44539999999998</v>
      </c>
      <c r="O23" s="18">
        <v>155</v>
      </c>
    </row>
    <row r="24" spans="1:15" ht="16.3">
      <c r="A24" s="18" t="s">
        <v>188</v>
      </c>
      <c r="B24" s="18">
        <f t="shared" si="0"/>
        <v>58.43</v>
      </c>
      <c r="C24" s="18">
        <v>40.35</v>
      </c>
      <c r="D24" s="18">
        <v>18.079999999999998</v>
      </c>
      <c r="E24" s="18"/>
      <c r="F24" s="18">
        <v>4</v>
      </c>
      <c r="G24" s="18">
        <v>1</v>
      </c>
      <c r="H24" s="18">
        <v>4</v>
      </c>
      <c r="I24" s="16">
        <f t="shared" si="1"/>
        <v>179.48000000000002</v>
      </c>
      <c r="J24" s="18">
        <f t="shared" si="2"/>
        <v>161.4</v>
      </c>
      <c r="K24" s="18">
        <f t="shared" si="3"/>
        <v>18.079999999999998</v>
      </c>
      <c r="L24" s="18">
        <f t="shared" si="4"/>
        <v>0</v>
      </c>
      <c r="M24" s="19">
        <v>0.22</v>
      </c>
      <c r="N24" s="18">
        <f t="shared" si="5"/>
        <v>39.485600000000005</v>
      </c>
      <c r="O24" s="18">
        <v>39</v>
      </c>
    </row>
    <row r="25" spans="1:15" ht="16.3">
      <c r="A25" s="18" t="s">
        <v>189</v>
      </c>
      <c r="B25" s="18">
        <f t="shared" si="0"/>
        <v>74.84</v>
      </c>
      <c r="C25" s="18">
        <v>65.400000000000006</v>
      </c>
      <c r="D25" s="18">
        <v>6.69</v>
      </c>
      <c r="E25" s="18">
        <v>2.75</v>
      </c>
      <c r="F25" s="18">
        <v>4</v>
      </c>
      <c r="G25" s="18">
        <v>1</v>
      </c>
      <c r="H25" s="18">
        <v>4</v>
      </c>
      <c r="I25" s="16">
        <f t="shared" si="1"/>
        <v>279.29000000000002</v>
      </c>
      <c r="J25" s="18">
        <f t="shared" si="2"/>
        <v>261.60000000000002</v>
      </c>
      <c r="K25" s="18">
        <f t="shared" si="3"/>
        <v>6.69</v>
      </c>
      <c r="L25" s="18">
        <f t="shared" si="4"/>
        <v>11</v>
      </c>
      <c r="M25" s="19">
        <v>0.22</v>
      </c>
      <c r="N25" s="18">
        <f t="shared" si="5"/>
        <v>61.443800000000003</v>
      </c>
      <c r="O25" s="18">
        <v>61</v>
      </c>
    </row>
    <row r="26" spans="1:15" ht="16.3">
      <c r="A26" s="18" t="s">
        <v>190</v>
      </c>
      <c r="B26" s="18">
        <f t="shared" si="0"/>
        <v>71.97</v>
      </c>
      <c r="C26" s="18">
        <v>47.9</v>
      </c>
      <c r="D26" s="18">
        <v>12.57</v>
      </c>
      <c r="E26" s="18">
        <v>11.5</v>
      </c>
      <c r="F26" s="18">
        <v>4</v>
      </c>
      <c r="G26" s="18">
        <v>1</v>
      </c>
      <c r="H26" s="18">
        <v>4</v>
      </c>
      <c r="I26" s="16">
        <f t="shared" si="1"/>
        <v>250.17</v>
      </c>
      <c r="J26" s="18">
        <f t="shared" si="2"/>
        <v>191.6</v>
      </c>
      <c r="K26" s="18">
        <f t="shared" si="3"/>
        <v>12.57</v>
      </c>
      <c r="L26" s="18">
        <f t="shared" si="4"/>
        <v>46</v>
      </c>
      <c r="M26" s="19">
        <v>0.22</v>
      </c>
      <c r="N26" s="18">
        <f t="shared" si="5"/>
        <v>55.037399999999998</v>
      </c>
      <c r="O26" s="18">
        <v>55</v>
      </c>
    </row>
    <row r="27" spans="1:15" ht="16.3">
      <c r="A27" s="18" t="s">
        <v>191</v>
      </c>
      <c r="B27" s="18">
        <f t="shared" si="0"/>
        <v>39.520000000000003</v>
      </c>
      <c r="C27" s="18">
        <v>34.46</v>
      </c>
      <c r="D27" s="18">
        <v>5.0599999999999996</v>
      </c>
      <c r="E27" s="18"/>
      <c r="F27" s="18">
        <v>4</v>
      </c>
      <c r="G27" s="18">
        <v>1</v>
      </c>
      <c r="H27" s="18">
        <v>4</v>
      </c>
      <c r="I27" s="16">
        <f t="shared" si="1"/>
        <v>142.9</v>
      </c>
      <c r="J27" s="18">
        <f t="shared" si="2"/>
        <v>137.84</v>
      </c>
      <c r="K27" s="18">
        <f t="shared" si="3"/>
        <v>5.0599999999999996</v>
      </c>
      <c r="L27" s="18">
        <f t="shared" si="4"/>
        <v>0</v>
      </c>
      <c r="M27" s="19">
        <v>0.22</v>
      </c>
      <c r="N27" s="18">
        <f t="shared" si="5"/>
        <v>31.438000000000002</v>
      </c>
      <c r="O27" s="18">
        <v>31</v>
      </c>
    </row>
    <row r="28" spans="1:15" ht="18" customHeight="1">
      <c r="A28" s="18" t="s">
        <v>192</v>
      </c>
      <c r="B28" s="18">
        <f t="shared" si="0"/>
        <v>61.33</v>
      </c>
      <c r="C28" s="18">
        <v>54.37</v>
      </c>
      <c r="D28" s="18">
        <v>3.26</v>
      </c>
      <c r="E28" s="18">
        <v>3.7</v>
      </c>
      <c r="F28" s="18">
        <v>4</v>
      </c>
      <c r="G28" s="18">
        <v>1</v>
      </c>
      <c r="H28" s="18">
        <v>4</v>
      </c>
      <c r="I28" s="16">
        <f t="shared" si="1"/>
        <v>235.54</v>
      </c>
      <c r="J28" s="18">
        <f t="shared" si="2"/>
        <v>217.48</v>
      </c>
      <c r="K28" s="18">
        <f t="shared" si="3"/>
        <v>3.26</v>
      </c>
      <c r="L28" s="18">
        <f t="shared" si="4"/>
        <v>14.8</v>
      </c>
      <c r="M28" s="19">
        <v>0.22</v>
      </c>
      <c r="N28" s="18">
        <f t="shared" si="5"/>
        <v>51.818799999999996</v>
      </c>
      <c r="O28" s="18">
        <v>52</v>
      </c>
    </row>
    <row r="29" spans="1:15" ht="16.3">
      <c r="A29" s="16" t="s">
        <v>193</v>
      </c>
      <c r="B29" s="16">
        <f t="shared" si="0"/>
        <v>3673.41</v>
      </c>
      <c r="C29" s="16">
        <v>3274.15</v>
      </c>
      <c r="D29" s="16">
        <v>139.91</v>
      </c>
      <c r="E29" s="16">
        <v>259.35000000000002</v>
      </c>
      <c r="F29" s="18"/>
      <c r="G29" s="18"/>
      <c r="H29" s="18"/>
      <c r="I29" s="16">
        <f>SUM(I30:I40)</f>
        <v>14273.910000000002</v>
      </c>
      <c r="J29" s="16">
        <f>SUM(J30:J40)</f>
        <v>13096.600000000002</v>
      </c>
      <c r="K29" s="16">
        <f>SUM(K30:K40)</f>
        <v>139.91000000000003</v>
      </c>
      <c r="L29" s="16">
        <f>SUM(L30:L40)</f>
        <v>1037.4000000000001</v>
      </c>
      <c r="M29" s="16"/>
      <c r="N29" s="16">
        <f>SUM(N30:N40)</f>
        <v>4567.6512000000002</v>
      </c>
      <c r="O29" s="16">
        <v>4568</v>
      </c>
    </row>
    <row r="30" spans="1:15" ht="16.3">
      <c r="A30" s="18" t="s">
        <v>194</v>
      </c>
      <c r="B30" s="18">
        <f t="shared" si="0"/>
        <v>296.25</v>
      </c>
      <c r="C30" s="18">
        <v>256.44</v>
      </c>
      <c r="D30" s="18">
        <v>24.81</v>
      </c>
      <c r="E30" s="18">
        <v>15</v>
      </c>
      <c r="F30" s="18">
        <v>4</v>
      </c>
      <c r="G30" s="18">
        <v>1</v>
      </c>
      <c r="H30" s="18">
        <v>4</v>
      </c>
      <c r="I30" s="16">
        <f t="shared" si="1"/>
        <v>1110.57</v>
      </c>
      <c r="J30" s="18">
        <f t="shared" si="2"/>
        <v>1025.76</v>
      </c>
      <c r="K30" s="18">
        <f t="shared" si="3"/>
        <v>24.81</v>
      </c>
      <c r="L30" s="18">
        <f t="shared" si="4"/>
        <v>60</v>
      </c>
      <c r="M30" s="19">
        <v>0.32</v>
      </c>
      <c r="N30" s="18">
        <f t="shared" si="5"/>
        <v>355.38239999999996</v>
      </c>
      <c r="O30" s="18">
        <v>355</v>
      </c>
    </row>
    <row r="31" spans="1:15" ht="16.3">
      <c r="A31" s="18" t="s">
        <v>195</v>
      </c>
      <c r="B31" s="18">
        <f t="shared" si="0"/>
        <v>143.48999999999998</v>
      </c>
      <c r="C31" s="18">
        <v>121.88</v>
      </c>
      <c r="D31" s="18">
        <v>6.41</v>
      </c>
      <c r="E31" s="18">
        <v>15.2</v>
      </c>
      <c r="F31" s="18">
        <v>4</v>
      </c>
      <c r="G31" s="18">
        <v>1</v>
      </c>
      <c r="H31" s="18">
        <v>4</v>
      </c>
      <c r="I31" s="16">
        <f t="shared" si="1"/>
        <v>554.73</v>
      </c>
      <c r="J31" s="18">
        <f t="shared" si="2"/>
        <v>487.52</v>
      </c>
      <c r="K31" s="18">
        <f t="shared" si="3"/>
        <v>6.41</v>
      </c>
      <c r="L31" s="18">
        <f t="shared" si="4"/>
        <v>60.8</v>
      </c>
      <c r="M31" s="19">
        <v>0.32</v>
      </c>
      <c r="N31" s="18">
        <f t="shared" si="5"/>
        <v>177.5136</v>
      </c>
      <c r="O31" s="18">
        <v>178</v>
      </c>
    </row>
    <row r="32" spans="1:15" ht="16.3">
      <c r="A32" s="18" t="s">
        <v>196</v>
      </c>
      <c r="B32" s="18">
        <f t="shared" si="0"/>
        <v>481.26</v>
      </c>
      <c r="C32" s="18">
        <v>438.52</v>
      </c>
      <c r="D32" s="18">
        <v>7.44</v>
      </c>
      <c r="E32" s="18">
        <v>35.299999999999997</v>
      </c>
      <c r="F32" s="18">
        <v>4</v>
      </c>
      <c r="G32" s="18">
        <v>1</v>
      </c>
      <c r="H32" s="18">
        <v>4</v>
      </c>
      <c r="I32" s="16">
        <f t="shared" si="1"/>
        <v>1902.72</v>
      </c>
      <c r="J32" s="18">
        <f t="shared" si="2"/>
        <v>1754.08</v>
      </c>
      <c r="K32" s="18">
        <f t="shared" si="3"/>
        <v>7.44</v>
      </c>
      <c r="L32" s="18">
        <f t="shared" si="4"/>
        <v>141.19999999999999</v>
      </c>
      <c r="M32" s="19">
        <v>0.32</v>
      </c>
      <c r="N32" s="18">
        <f t="shared" si="5"/>
        <v>608.87040000000002</v>
      </c>
      <c r="O32" s="18">
        <v>609</v>
      </c>
    </row>
    <row r="33" spans="1:15" ht="16.3">
      <c r="A33" s="18" t="s">
        <v>197</v>
      </c>
      <c r="B33" s="18">
        <f t="shared" si="0"/>
        <v>279.89999999999998</v>
      </c>
      <c r="C33" s="18">
        <v>249.81</v>
      </c>
      <c r="D33" s="18">
        <v>7.59</v>
      </c>
      <c r="E33" s="18">
        <v>22.5</v>
      </c>
      <c r="F33" s="18">
        <v>4</v>
      </c>
      <c r="G33" s="18">
        <v>1</v>
      </c>
      <c r="H33" s="18">
        <v>4</v>
      </c>
      <c r="I33" s="16">
        <f t="shared" si="1"/>
        <v>1096.83</v>
      </c>
      <c r="J33" s="18">
        <f t="shared" si="2"/>
        <v>999.24</v>
      </c>
      <c r="K33" s="18">
        <f t="shared" si="3"/>
        <v>7.59</v>
      </c>
      <c r="L33" s="18">
        <f t="shared" si="4"/>
        <v>90</v>
      </c>
      <c r="M33" s="19">
        <v>0.32</v>
      </c>
      <c r="N33" s="18">
        <f t="shared" si="5"/>
        <v>350.98559999999998</v>
      </c>
      <c r="O33" s="18">
        <v>351</v>
      </c>
    </row>
    <row r="34" spans="1:15" ht="16.3">
      <c r="A34" s="18" t="s">
        <v>198</v>
      </c>
      <c r="B34" s="18">
        <f t="shared" si="0"/>
        <v>81.429999999999993</v>
      </c>
      <c r="C34" s="18">
        <v>66.319999999999993</v>
      </c>
      <c r="D34" s="18">
        <v>6.46</v>
      </c>
      <c r="E34" s="18">
        <v>8.65</v>
      </c>
      <c r="F34" s="18">
        <v>4</v>
      </c>
      <c r="G34" s="18">
        <v>1</v>
      </c>
      <c r="H34" s="18">
        <v>4</v>
      </c>
      <c r="I34" s="16">
        <f t="shared" si="1"/>
        <v>306.33999999999997</v>
      </c>
      <c r="J34" s="18">
        <f t="shared" si="2"/>
        <v>265.27999999999997</v>
      </c>
      <c r="K34" s="18">
        <f t="shared" si="3"/>
        <v>6.46</v>
      </c>
      <c r="L34" s="18">
        <f t="shared" si="4"/>
        <v>34.6</v>
      </c>
      <c r="M34" s="19">
        <v>0.32</v>
      </c>
      <c r="N34" s="18">
        <f t="shared" si="5"/>
        <v>98.02879999999999</v>
      </c>
      <c r="O34" s="18">
        <v>98</v>
      </c>
    </row>
    <row r="35" spans="1:15" ht="16.3">
      <c r="A35" s="18" t="s">
        <v>199</v>
      </c>
      <c r="B35" s="18">
        <f t="shared" si="0"/>
        <v>171.92000000000002</v>
      </c>
      <c r="C35" s="18">
        <v>137.63</v>
      </c>
      <c r="D35" s="18">
        <v>16.489999999999998</v>
      </c>
      <c r="E35" s="18">
        <v>17.8</v>
      </c>
      <c r="F35" s="18">
        <v>4</v>
      </c>
      <c r="G35" s="18">
        <v>1</v>
      </c>
      <c r="H35" s="18">
        <v>4</v>
      </c>
      <c r="I35" s="16">
        <f t="shared" si="1"/>
        <v>638.21</v>
      </c>
      <c r="J35" s="18">
        <f t="shared" si="2"/>
        <v>550.52</v>
      </c>
      <c r="K35" s="18">
        <f t="shared" si="3"/>
        <v>16.489999999999998</v>
      </c>
      <c r="L35" s="18">
        <f t="shared" si="4"/>
        <v>71.2</v>
      </c>
      <c r="M35" s="19">
        <v>0.32</v>
      </c>
      <c r="N35" s="18">
        <f t="shared" si="5"/>
        <v>204.22720000000001</v>
      </c>
      <c r="O35" s="18">
        <v>204</v>
      </c>
    </row>
    <row r="36" spans="1:15" ht="16.3">
      <c r="A36" s="18" t="s">
        <v>200</v>
      </c>
      <c r="B36" s="18">
        <f t="shared" si="0"/>
        <v>420.53</v>
      </c>
      <c r="C36" s="18">
        <v>379.71</v>
      </c>
      <c r="D36" s="18">
        <v>16.32</v>
      </c>
      <c r="E36" s="18">
        <v>24.5</v>
      </c>
      <c r="F36" s="18">
        <v>4</v>
      </c>
      <c r="G36" s="18">
        <v>1</v>
      </c>
      <c r="H36" s="18">
        <v>4</v>
      </c>
      <c r="I36" s="16">
        <f t="shared" si="1"/>
        <v>1633.1599999999999</v>
      </c>
      <c r="J36" s="18">
        <f t="shared" si="2"/>
        <v>1518.84</v>
      </c>
      <c r="K36" s="18">
        <f t="shared" si="3"/>
        <v>16.32</v>
      </c>
      <c r="L36" s="18">
        <f t="shared" si="4"/>
        <v>98</v>
      </c>
      <c r="M36" s="19">
        <v>0.32</v>
      </c>
      <c r="N36" s="18">
        <f t="shared" si="5"/>
        <v>522.61119999999994</v>
      </c>
      <c r="O36" s="18">
        <v>523</v>
      </c>
    </row>
    <row r="37" spans="1:15" ht="16.3">
      <c r="A37" s="18" t="s">
        <v>201</v>
      </c>
      <c r="B37" s="18">
        <f t="shared" si="0"/>
        <v>409.59</v>
      </c>
      <c r="C37" s="18">
        <v>362.13</v>
      </c>
      <c r="D37" s="18">
        <v>14.46</v>
      </c>
      <c r="E37" s="18">
        <v>33</v>
      </c>
      <c r="F37" s="18">
        <v>4</v>
      </c>
      <c r="G37" s="18">
        <v>1</v>
      </c>
      <c r="H37" s="18">
        <v>4</v>
      </c>
      <c r="I37" s="16">
        <f t="shared" si="1"/>
        <v>1594.98</v>
      </c>
      <c r="J37" s="18">
        <f t="shared" si="2"/>
        <v>1448.52</v>
      </c>
      <c r="K37" s="18">
        <f t="shared" si="3"/>
        <v>14.46</v>
      </c>
      <c r="L37" s="18">
        <f t="shared" si="4"/>
        <v>132</v>
      </c>
      <c r="M37" s="19">
        <v>0.32</v>
      </c>
      <c r="N37" s="18">
        <f t="shared" si="5"/>
        <v>510.39359999999999</v>
      </c>
      <c r="O37" s="18">
        <v>510</v>
      </c>
    </row>
    <row r="38" spans="1:15" ht="16.3">
      <c r="A38" s="18" t="s">
        <v>202</v>
      </c>
      <c r="B38" s="18">
        <f t="shared" si="0"/>
        <v>491.46000000000004</v>
      </c>
      <c r="C38" s="18">
        <v>431.55</v>
      </c>
      <c r="D38" s="18">
        <v>28.61</v>
      </c>
      <c r="E38" s="18">
        <v>31.3</v>
      </c>
      <c r="F38" s="18">
        <v>4</v>
      </c>
      <c r="G38" s="18">
        <v>1</v>
      </c>
      <c r="H38" s="18">
        <v>4</v>
      </c>
      <c r="I38" s="16">
        <f t="shared" si="1"/>
        <v>1880.01</v>
      </c>
      <c r="J38" s="18">
        <f t="shared" si="2"/>
        <v>1726.2</v>
      </c>
      <c r="K38" s="18">
        <f t="shared" si="3"/>
        <v>28.61</v>
      </c>
      <c r="L38" s="18">
        <f t="shared" si="4"/>
        <v>125.2</v>
      </c>
      <c r="M38" s="19">
        <v>0.32</v>
      </c>
      <c r="N38" s="18">
        <f t="shared" si="5"/>
        <v>601.60320000000002</v>
      </c>
      <c r="O38" s="18">
        <v>602</v>
      </c>
    </row>
    <row r="39" spans="1:15" ht="16.3">
      <c r="A39" s="18" t="s">
        <v>203</v>
      </c>
      <c r="B39" s="18">
        <f t="shared" si="0"/>
        <v>359.5</v>
      </c>
      <c r="C39" s="18">
        <v>329.36</v>
      </c>
      <c r="D39" s="18">
        <v>6.64</v>
      </c>
      <c r="E39" s="18">
        <v>23.5</v>
      </c>
      <c r="F39" s="18">
        <v>4</v>
      </c>
      <c r="G39" s="18">
        <v>1</v>
      </c>
      <c r="H39" s="18">
        <v>4</v>
      </c>
      <c r="I39" s="16">
        <f t="shared" si="1"/>
        <v>1418.0800000000002</v>
      </c>
      <c r="J39" s="18">
        <f t="shared" si="2"/>
        <v>1317.44</v>
      </c>
      <c r="K39" s="18">
        <f t="shared" si="3"/>
        <v>6.64</v>
      </c>
      <c r="L39" s="18">
        <f t="shared" si="4"/>
        <v>94</v>
      </c>
      <c r="M39" s="19">
        <v>0.32</v>
      </c>
      <c r="N39" s="18">
        <f t="shared" si="5"/>
        <v>453.78560000000004</v>
      </c>
      <c r="O39" s="18">
        <v>454</v>
      </c>
    </row>
    <row r="40" spans="1:15" ht="16.3">
      <c r="A40" s="18" t="s">
        <v>204</v>
      </c>
      <c r="B40" s="18">
        <f t="shared" si="0"/>
        <v>538.08000000000004</v>
      </c>
      <c r="C40" s="18">
        <v>500.8</v>
      </c>
      <c r="D40" s="18">
        <v>4.68</v>
      </c>
      <c r="E40" s="18">
        <v>32.6</v>
      </c>
      <c r="F40" s="18">
        <v>4</v>
      </c>
      <c r="G40" s="18">
        <v>1</v>
      </c>
      <c r="H40" s="18">
        <v>4</v>
      </c>
      <c r="I40" s="16">
        <f t="shared" si="1"/>
        <v>2138.2800000000002</v>
      </c>
      <c r="J40" s="18">
        <f t="shared" si="2"/>
        <v>2003.2</v>
      </c>
      <c r="K40" s="18">
        <f t="shared" si="3"/>
        <v>4.68</v>
      </c>
      <c r="L40" s="18">
        <f t="shared" si="4"/>
        <v>130.4</v>
      </c>
      <c r="M40" s="19">
        <v>0.32</v>
      </c>
      <c r="N40" s="18">
        <f t="shared" si="5"/>
        <v>684.2496000000001</v>
      </c>
      <c r="O40" s="18">
        <v>684</v>
      </c>
    </row>
    <row r="41" spans="1:15" ht="16.3">
      <c r="A41" s="16" t="s">
        <v>170</v>
      </c>
      <c r="B41" s="16">
        <f t="shared" si="0"/>
        <v>2255.85</v>
      </c>
      <c r="C41" s="16">
        <v>2082.11</v>
      </c>
      <c r="D41" s="16">
        <v>39.74</v>
      </c>
      <c r="E41" s="16">
        <v>134</v>
      </c>
      <c r="F41" s="18"/>
      <c r="G41" s="18"/>
      <c r="H41" s="18"/>
      <c r="I41" s="16">
        <f>SUM(I42:I47)</f>
        <v>8904.18</v>
      </c>
      <c r="J41" s="16">
        <f>SUM(J42:J47)</f>
        <v>8328.44</v>
      </c>
      <c r="K41" s="16">
        <f>SUM(K42:K47)</f>
        <v>39.739999999999995</v>
      </c>
      <c r="L41" s="16">
        <f>SUM(L42:L47)</f>
        <v>536</v>
      </c>
      <c r="M41" s="19"/>
      <c r="N41" s="16">
        <f>SUM(N42:N47)</f>
        <v>2849.3376000000003</v>
      </c>
      <c r="O41" s="16">
        <v>2840</v>
      </c>
    </row>
    <row r="42" spans="1:15" ht="16.3">
      <c r="A42" s="18" t="s">
        <v>205</v>
      </c>
      <c r="B42" s="18">
        <f t="shared" si="0"/>
        <v>269.06</v>
      </c>
      <c r="C42" s="18">
        <v>245.29</v>
      </c>
      <c r="D42" s="18">
        <v>6.77</v>
      </c>
      <c r="E42" s="18">
        <v>17</v>
      </c>
      <c r="F42" s="18">
        <v>4</v>
      </c>
      <c r="G42" s="18">
        <v>1</v>
      </c>
      <c r="H42" s="18">
        <v>4</v>
      </c>
      <c r="I42" s="16">
        <f t="shared" si="1"/>
        <v>1055.9299999999998</v>
      </c>
      <c r="J42" s="18">
        <f t="shared" si="2"/>
        <v>981.16</v>
      </c>
      <c r="K42" s="18">
        <f t="shared" si="3"/>
        <v>6.77</v>
      </c>
      <c r="L42" s="18">
        <f t="shared" si="4"/>
        <v>68</v>
      </c>
      <c r="M42" s="19">
        <v>0.32</v>
      </c>
      <c r="N42" s="18">
        <f t="shared" si="5"/>
        <v>337.89759999999995</v>
      </c>
      <c r="O42" s="18">
        <v>338</v>
      </c>
    </row>
    <row r="43" spans="1:15" ht="16.3">
      <c r="A43" s="18" t="s">
        <v>206</v>
      </c>
      <c r="B43" s="18">
        <f t="shared" si="0"/>
        <v>336.21999999999997</v>
      </c>
      <c r="C43" s="18">
        <v>316.87</v>
      </c>
      <c r="D43" s="18">
        <v>3.15</v>
      </c>
      <c r="E43" s="18">
        <v>16.2</v>
      </c>
      <c r="F43" s="18">
        <v>4</v>
      </c>
      <c r="G43" s="18">
        <v>1</v>
      </c>
      <c r="H43" s="18">
        <v>4</v>
      </c>
      <c r="I43" s="16">
        <f t="shared" si="1"/>
        <v>1335.43</v>
      </c>
      <c r="J43" s="18">
        <f t="shared" si="2"/>
        <v>1267.48</v>
      </c>
      <c r="K43" s="18">
        <f t="shared" si="3"/>
        <v>3.15</v>
      </c>
      <c r="L43" s="18">
        <f t="shared" si="4"/>
        <v>64.8</v>
      </c>
      <c r="M43" s="19">
        <v>0.32</v>
      </c>
      <c r="N43" s="18">
        <f t="shared" si="5"/>
        <v>427.33760000000001</v>
      </c>
      <c r="O43" s="18">
        <v>427</v>
      </c>
    </row>
    <row r="44" spans="1:15" ht="16.3">
      <c r="A44" s="18" t="s">
        <v>207</v>
      </c>
      <c r="B44" s="18">
        <f t="shared" si="0"/>
        <v>351.12</v>
      </c>
      <c r="C44" s="18">
        <v>324.93</v>
      </c>
      <c r="D44" s="18">
        <v>9.39</v>
      </c>
      <c r="E44" s="18">
        <v>16.8</v>
      </c>
      <c r="F44" s="18">
        <v>4</v>
      </c>
      <c r="G44" s="18">
        <v>1</v>
      </c>
      <c r="H44" s="18">
        <v>4</v>
      </c>
      <c r="I44" s="16">
        <f t="shared" si="1"/>
        <v>1376.3100000000002</v>
      </c>
      <c r="J44" s="18">
        <f t="shared" si="2"/>
        <v>1299.72</v>
      </c>
      <c r="K44" s="18">
        <f t="shared" si="3"/>
        <v>9.39</v>
      </c>
      <c r="L44" s="18">
        <f t="shared" si="4"/>
        <v>67.2</v>
      </c>
      <c r="M44" s="19">
        <v>0.32</v>
      </c>
      <c r="N44" s="18">
        <f t="shared" si="5"/>
        <v>440.41920000000005</v>
      </c>
      <c r="O44" s="18">
        <v>440</v>
      </c>
    </row>
    <row r="45" spans="1:15" ht="16.3">
      <c r="A45" s="18" t="s">
        <v>208</v>
      </c>
      <c r="B45" s="18">
        <f t="shared" si="0"/>
        <v>250.15</v>
      </c>
      <c r="C45" s="18">
        <v>226.07</v>
      </c>
      <c r="D45" s="18">
        <v>10.08</v>
      </c>
      <c r="E45" s="18">
        <v>14</v>
      </c>
      <c r="F45" s="18">
        <v>4</v>
      </c>
      <c r="G45" s="18">
        <v>1</v>
      </c>
      <c r="H45" s="18">
        <v>4</v>
      </c>
      <c r="I45" s="16">
        <f t="shared" si="1"/>
        <v>970.36</v>
      </c>
      <c r="J45" s="18">
        <f t="shared" si="2"/>
        <v>904.28</v>
      </c>
      <c r="K45" s="18">
        <f t="shared" si="3"/>
        <v>10.08</v>
      </c>
      <c r="L45" s="18">
        <f t="shared" si="4"/>
        <v>56</v>
      </c>
      <c r="M45" s="19">
        <v>0.32</v>
      </c>
      <c r="N45" s="18">
        <f t="shared" si="5"/>
        <v>310.51519999999999</v>
      </c>
      <c r="O45" s="18">
        <v>301</v>
      </c>
    </row>
    <row r="46" spans="1:15" ht="16.3">
      <c r="A46" s="18" t="s">
        <v>209</v>
      </c>
      <c r="B46" s="18">
        <f t="shared" si="0"/>
        <v>614.12</v>
      </c>
      <c r="C46" s="18">
        <v>575.32000000000005</v>
      </c>
      <c r="D46" s="18">
        <v>5.8</v>
      </c>
      <c r="E46" s="18">
        <v>33</v>
      </c>
      <c r="F46" s="18">
        <v>4</v>
      </c>
      <c r="G46" s="18">
        <v>1</v>
      </c>
      <c r="H46" s="18">
        <v>4</v>
      </c>
      <c r="I46" s="16">
        <f t="shared" si="1"/>
        <v>2439.0800000000004</v>
      </c>
      <c r="J46" s="18">
        <f t="shared" si="2"/>
        <v>2301.2800000000002</v>
      </c>
      <c r="K46" s="18">
        <f t="shared" si="3"/>
        <v>5.8</v>
      </c>
      <c r="L46" s="18">
        <f t="shared" si="4"/>
        <v>132</v>
      </c>
      <c r="M46" s="19">
        <v>0.32</v>
      </c>
      <c r="N46" s="18">
        <f t="shared" si="5"/>
        <v>780.50560000000019</v>
      </c>
      <c r="O46" s="18">
        <v>781</v>
      </c>
    </row>
    <row r="47" spans="1:15" ht="16.3">
      <c r="A47" s="18" t="s">
        <v>210</v>
      </c>
      <c r="B47" s="18">
        <f t="shared" si="0"/>
        <v>435.18</v>
      </c>
      <c r="C47" s="18">
        <v>393.63</v>
      </c>
      <c r="D47" s="18">
        <v>4.55</v>
      </c>
      <c r="E47" s="18">
        <v>37</v>
      </c>
      <c r="F47" s="18">
        <v>4</v>
      </c>
      <c r="G47" s="18">
        <v>1</v>
      </c>
      <c r="H47" s="18">
        <v>4</v>
      </c>
      <c r="I47" s="16">
        <f t="shared" si="1"/>
        <v>1727.07</v>
      </c>
      <c r="J47" s="18">
        <f t="shared" si="2"/>
        <v>1574.52</v>
      </c>
      <c r="K47" s="18">
        <f t="shared" si="3"/>
        <v>4.55</v>
      </c>
      <c r="L47" s="18">
        <f t="shared" si="4"/>
        <v>148</v>
      </c>
      <c r="M47" s="19">
        <v>0.32</v>
      </c>
      <c r="N47" s="18">
        <f t="shared" si="5"/>
        <v>552.66240000000005</v>
      </c>
      <c r="O47" s="18">
        <v>553</v>
      </c>
    </row>
  </sheetData>
  <mergeCells count="7">
    <mergeCell ref="A2:O2"/>
    <mergeCell ref="B3:E3"/>
    <mergeCell ref="F3:H3"/>
    <mergeCell ref="I3:L3"/>
    <mergeCell ref="M3:N3"/>
    <mergeCell ref="A3:A4"/>
    <mergeCell ref="O3:O4"/>
  </mergeCells>
  <phoneticPr fontId="18" type="noConversion"/>
  <pageMargins left="0.75138888888888899" right="0.75138888888888899" top="1" bottom="1" header="0.5" footer="0.5"/>
  <pageSetup paperSize="9" scale="79" fitToHeight="0" orientation="landscape"/>
  <ignoredErrors>
    <ignoredError sqref="N29:O29 I29:L29 N41:O41 I41:L41" formula="1"/>
    <ignoredError sqref="L7:L15 L24:L27" emptyCellReference="1"/>
    <ignoredError sqref="B7:B16 B24:B27" formulaRange="1" emptyCellReference="1"/>
    <ignoredError sqref="B28:B47 B6 B17:B2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Zeros="0" topLeftCell="A6" workbookViewId="0">
      <selection activeCell="C5" sqref="C5:E45"/>
    </sheetView>
  </sheetViews>
  <sheetFormatPr defaultRowHeight="12.9"/>
  <cols>
    <col min="1" max="1" width="17.875" customWidth="1"/>
    <col min="2" max="5" width="12.25" customWidth="1"/>
    <col min="6" max="6" width="14.125" customWidth="1"/>
  </cols>
  <sheetData>
    <row r="1" spans="1:6">
      <c r="A1" t="s">
        <v>211</v>
      </c>
    </row>
    <row r="2" spans="1:6" ht="57.9" customHeight="1">
      <c r="A2" s="68" t="s">
        <v>212</v>
      </c>
      <c r="B2" s="68"/>
      <c r="C2" s="68"/>
      <c r="D2" s="68"/>
      <c r="E2" s="68"/>
      <c r="F2" s="68"/>
    </row>
    <row r="3" spans="1:6" s="1" customFormat="1" ht="30.9" customHeight="1">
      <c r="A3" s="14" t="s">
        <v>29</v>
      </c>
      <c r="B3" s="14" t="s">
        <v>1</v>
      </c>
      <c r="C3" s="14" t="s">
        <v>213</v>
      </c>
      <c r="D3" s="14" t="s">
        <v>214</v>
      </c>
      <c r="E3" s="14" t="s">
        <v>215</v>
      </c>
      <c r="F3" s="14" t="s">
        <v>31</v>
      </c>
    </row>
    <row r="4" spans="1:6" s="4" customFormat="1" ht="16.3">
      <c r="A4" s="7" t="s">
        <v>1</v>
      </c>
      <c r="B4" s="15">
        <f>SUM(C4:E4)</f>
        <v>397</v>
      </c>
      <c r="C4" s="8">
        <f>SUM(C5:C45)</f>
        <v>335</v>
      </c>
      <c r="D4" s="8">
        <f>SUM(D5:D45)</f>
        <v>2</v>
      </c>
      <c r="E4" s="8">
        <f>SUM(E5:E45)</f>
        <v>60</v>
      </c>
      <c r="F4" s="8"/>
    </row>
    <row r="5" spans="1:6" ht="16.3">
      <c r="A5" s="9" t="s">
        <v>2</v>
      </c>
      <c r="B5" s="3">
        <f t="shared" ref="B5:B45" si="0">SUM(C5:E5)</f>
        <v>0</v>
      </c>
      <c r="C5" s="10"/>
      <c r="D5" s="10"/>
      <c r="E5" s="10"/>
      <c r="F5" s="10"/>
    </row>
    <row r="6" spans="1:6" ht="16.3">
      <c r="A6" s="9" t="s">
        <v>3</v>
      </c>
      <c r="B6" s="3">
        <f t="shared" si="0"/>
        <v>0</v>
      </c>
      <c r="C6" s="10"/>
      <c r="D6" s="10"/>
      <c r="E6" s="10"/>
      <c r="F6" s="10"/>
    </row>
    <row r="7" spans="1:6" ht="16.3">
      <c r="A7" s="9" t="s">
        <v>4</v>
      </c>
      <c r="B7" s="3">
        <f t="shared" si="0"/>
        <v>0</v>
      </c>
      <c r="C7" s="10"/>
      <c r="D7" s="10"/>
      <c r="E7" s="10"/>
      <c r="F7" s="10"/>
    </row>
    <row r="8" spans="1:6" ht="16.3">
      <c r="A8" s="9" t="s">
        <v>5</v>
      </c>
      <c r="B8" s="3">
        <f t="shared" si="0"/>
        <v>0</v>
      </c>
      <c r="C8" s="10"/>
      <c r="D8" s="10"/>
      <c r="E8" s="10"/>
      <c r="F8" s="10"/>
    </row>
    <row r="9" spans="1:6" ht="16.3">
      <c r="A9" s="9" t="s">
        <v>6</v>
      </c>
      <c r="B9" s="3">
        <f t="shared" si="0"/>
        <v>0</v>
      </c>
      <c r="C9" s="10"/>
      <c r="D9" s="10"/>
      <c r="E9" s="10"/>
      <c r="F9" s="10"/>
    </row>
    <row r="10" spans="1:6" ht="16.3">
      <c r="A10" s="9" t="s">
        <v>7</v>
      </c>
      <c r="B10" s="3">
        <f t="shared" si="0"/>
        <v>0</v>
      </c>
      <c r="C10" s="10"/>
      <c r="D10" s="10"/>
      <c r="E10" s="10"/>
      <c r="F10" s="10"/>
    </row>
    <row r="11" spans="1:6" ht="16.3">
      <c r="A11" s="9" t="s">
        <v>8</v>
      </c>
      <c r="B11" s="3">
        <f t="shared" si="0"/>
        <v>0</v>
      </c>
      <c r="C11" s="10"/>
      <c r="D11" s="10"/>
      <c r="E11" s="10"/>
      <c r="F11" s="10"/>
    </row>
    <row r="12" spans="1:6" ht="16.3">
      <c r="A12" s="9" t="s">
        <v>9</v>
      </c>
      <c r="B12" s="3">
        <f t="shared" si="0"/>
        <v>0</v>
      </c>
      <c r="C12" s="10"/>
      <c r="D12" s="10"/>
      <c r="E12" s="10"/>
      <c r="F12" s="10"/>
    </row>
    <row r="13" spans="1:6" ht="16.3">
      <c r="A13" s="9" t="s">
        <v>10</v>
      </c>
      <c r="B13" s="3">
        <f t="shared" si="0"/>
        <v>0</v>
      </c>
      <c r="C13" s="10"/>
      <c r="D13" s="10"/>
      <c r="E13" s="10"/>
      <c r="F13" s="10"/>
    </row>
    <row r="14" spans="1:6" ht="16.3">
      <c r="A14" s="9" t="s">
        <v>11</v>
      </c>
      <c r="B14" s="3">
        <f t="shared" si="0"/>
        <v>0</v>
      </c>
      <c r="C14" s="10"/>
      <c r="D14" s="10"/>
      <c r="E14" s="10"/>
      <c r="F14" s="10"/>
    </row>
    <row r="15" spans="1:6" ht="16.3">
      <c r="A15" s="9" t="s">
        <v>12</v>
      </c>
      <c r="B15" s="3">
        <f t="shared" si="0"/>
        <v>0</v>
      </c>
      <c r="C15" s="10"/>
      <c r="D15" s="10"/>
      <c r="E15" s="10"/>
      <c r="F15" s="10"/>
    </row>
    <row r="16" spans="1:6" ht="16.3">
      <c r="A16" s="9" t="s">
        <v>13</v>
      </c>
      <c r="B16" s="3">
        <f t="shared" si="0"/>
        <v>0</v>
      </c>
      <c r="C16" s="10"/>
      <c r="D16" s="10"/>
      <c r="E16" s="10"/>
      <c r="F16" s="10"/>
    </row>
    <row r="17" spans="1:6" ht="16.3">
      <c r="A17" s="9" t="s">
        <v>14</v>
      </c>
      <c r="B17" s="3">
        <f t="shared" si="0"/>
        <v>0</v>
      </c>
      <c r="C17" s="10"/>
      <c r="D17" s="10"/>
      <c r="E17" s="10"/>
      <c r="F17" s="10"/>
    </row>
    <row r="18" spans="1:6" ht="16.3">
      <c r="A18" s="9" t="s">
        <v>15</v>
      </c>
      <c r="B18" s="3">
        <f t="shared" si="0"/>
        <v>27</v>
      </c>
      <c r="C18" s="10">
        <v>27</v>
      </c>
      <c r="D18" s="10"/>
      <c r="E18" s="10"/>
      <c r="F18" s="11" t="s">
        <v>216</v>
      </c>
    </row>
    <row r="19" spans="1:6" ht="16.3">
      <c r="A19" s="9" t="s">
        <v>16</v>
      </c>
      <c r="B19" s="3">
        <f t="shared" si="0"/>
        <v>0</v>
      </c>
      <c r="C19" s="10"/>
      <c r="D19" s="10"/>
      <c r="E19" s="10"/>
      <c r="F19" s="11"/>
    </row>
    <row r="20" spans="1:6" ht="16.3">
      <c r="A20" s="9" t="s">
        <v>17</v>
      </c>
      <c r="B20" s="3">
        <f t="shared" si="0"/>
        <v>0</v>
      </c>
      <c r="C20" s="10"/>
      <c r="D20" s="10"/>
      <c r="E20" s="10"/>
      <c r="F20" s="10"/>
    </row>
    <row r="21" spans="1:6" ht="16.3">
      <c r="A21" s="9" t="s">
        <v>18</v>
      </c>
      <c r="B21" s="3">
        <f t="shared" si="0"/>
        <v>0</v>
      </c>
      <c r="C21" s="10"/>
      <c r="D21" s="10"/>
      <c r="E21" s="10"/>
      <c r="F21" s="10"/>
    </row>
    <row r="22" spans="1:6" ht="16.3">
      <c r="A22" s="9" t="s">
        <v>19</v>
      </c>
      <c r="B22" s="3">
        <f t="shared" si="0"/>
        <v>0</v>
      </c>
      <c r="C22" s="10"/>
      <c r="D22" s="10"/>
      <c r="E22" s="10"/>
      <c r="F22" s="10"/>
    </row>
    <row r="23" spans="1:6" ht="16.3">
      <c r="A23" s="9" t="s">
        <v>20</v>
      </c>
      <c r="B23" s="3">
        <f t="shared" si="0"/>
        <v>0</v>
      </c>
      <c r="C23" s="10"/>
      <c r="D23" s="10"/>
      <c r="E23" s="10"/>
      <c r="F23" s="10"/>
    </row>
    <row r="24" spans="1:6" ht="16.3">
      <c r="A24" s="9" t="s">
        <v>21</v>
      </c>
      <c r="B24" s="3">
        <f t="shared" si="0"/>
        <v>0</v>
      </c>
      <c r="C24" s="10"/>
      <c r="D24" s="10"/>
      <c r="E24" s="10"/>
      <c r="F24" s="10"/>
    </row>
    <row r="25" spans="1:6" ht="16.3">
      <c r="A25" s="9" t="s">
        <v>22</v>
      </c>
      <c r="B25" s="3">
        <f t="shared" si="0"/>
        <v>0</v>
      </c>
      <c r="C25" s="10"/>
      <c r="D25" s="10"/>
      <c r="E25" s="10"/>
      <c r="F25" s="10"/>
    </row>
    <row r="26" spans="1:6" ht="16.3">
      <c r="A26" s="9" t="s">
        <v>23</v>
      </c>
      <c r="B26" s="3">
        <f t="shared" si="0"/>
        <v>0</v>
      </c>
      <c r="C26" s="10"/>
      <c r="D26" s="10"/>
      <c r="E26" s="10"/>
      <c r="F26" s="10"/>
    </row>
    <row r="27" spans="1:6" ht="16.3">
      <c r="A27" s="9" t="s">
        <v>37</v>
      </c>
      <c r="B27" s="3">
        <f t="shared" si="0"/>
        <v>0</v>
      </c>
      <c r="C27" s="10"/>
      <c r="D27" s="10"/>
      <c r="E27" s="10"/>
      <c r="F27" s="10"/>
    </row>
    <row r="28" spans="1:6" ht="16.3">
      <c r="A28" s="9" t="s">
        <v>24</v>
      </c>
      <c r="B28" s="3">
        <f t="shared" si="0"/>
        <v>32</v>
      </c>
      <c r="C28" s="10">
        <v>32</v>
      </c>
      <c r="D28" s="10"/>
      <c r="E28" s="10"/>
      <c r="F28" s="11" t="s">
        <v>216</v>
      </c>
    </row>
    <row r="29" spans="1:6" ht="16.3">
      <c r="A29" s="9" t="s">
        <v>38</v>
      </c>
      <c r="B29" s="3">
        <f t="shared" si="0"/>
        <v>20</v>
      </c>
      <c r="C29" s="10"/>
      <c r="D29" s="10"/>
      <c r="E29" s="10">
        <v>20</v>
      </c>
      <c r="F29" s="11" t="s">
        <v>216</v>
      </c>
    </row>
    <row r="30" spans="1:6" ht="16.3">
      <c r="A30" s="9" t="s">
        <v>39</v>
      </c>
      <c r="B30" s="3">
        <f t="shared" si="0"/>
        <v>31</v>
      </c>
      <c r="C30" s="10">
        <v>31</v>
      </c>
      <c r="D30" s="10"/>
      <c r="E30" s="10"/>
      <c r="F30" s="11" t="s">
        <v>216</v>
      </c>
    </row>
    <row r="31" spans="1:6" ht="16.3">
      <c r="A31" s="9" t="s">
        <v>25</v>
      </c>
      <c r="B31" s="3">
        <f t="shared" si="0"/>
        <v>0</v>
      </c>
      <c r="C31" s="10"/>
      <c r="D31" s="10"/>
      <c r="E31" s="10"/>
      <c r="F31" s="10"/>
    </row>
    <row r="32" spans="1:6" ht="16.3">
      <c r="A32" s="9" t="s">
        <v>40</v>
      </c>
      <c r="B32" s="3">
        <f t="shared" si="0"/>
        <v>31</v>
      </c>
      <c r="C32" s="10">
        <v>31</v>
      </c>
      <c r="D32" s="10"/>
      <c r="E32" s="10"/>
      <c r="F32" s="11" t="s">
        <v>216</v>
      </c>
    </row>
    <row r="33" spans="1:6" ht="16.3">
      <c r="A33" s="9" t="s">
        <v>41</v>
      </c>
      <c r="B33" s="3">
        <f t="shared" si="0"/>
        <v>0</v>
      </c>
      <c r="C33" s="10"/>
      <c r="D33" s="10"/>
      <c r="E33" s="10"/>
      <c r="F33" s="10"/>
    </row>
    <row r="34" spans="1:6" ht="16.3">
      <c r="A34" s="9" t="s">
        <v>42</v>
      </c>
      <c r="B34" s="3">
        <f t="shared" si="0"/>
        <v>28</v>
      </c>
      <c r="C34" s="10">
        <v>28</v>
      </c>
      <c r="D34" s="10"/>
      <c r="E34" s="10"/>
      <c r="F34" s="11" t="s">
        <v>216</v>
      </c>
    </row>
    <row r="35" spans="1:6" ht="16.3">
      <c r="A35" s="9" t="s">
        <v>43</v>
      </c>
      <c r="B35" s="3">
        <f t="shared" si="0"/>
        <v>48</v>
      </c>
      <c r="C35" s="10">
        <v>28</v>
      </c>
      <c r="D35" s="10"/>
      <c r="E35" s="10">
        <v>20</v>
      </c>
      <c r="F35" s="11" t="s">
        <v>216</v>
      </c>
    </row>
    <row r="36" spans="1:6" ht="16.3">
      <c r="A36" s="9" t="s">
        <v>44</v>
      </c>
      <c r="B36" s="3">
        <f t="shared" si="0"/>
        <v>0</v>
      </c>
      <c r="C36" s="10"/>
      <c r="D36" s="10"/>
      <c r="E36" s="10"/>
      <c r="F36" s="10"/>
    </row>
    <row r="37" spans="1:6" ht="16.3">
      <c r="A37" s="9" t="s">
        <v>45</v>
      </c>
      <c r="B37" s="3">
        <f t="shared" si="0"/>
        <v>0</v>
      </c>
      <c r="C37" s="10"/>
      <c r="D37" s="10"/>
      <c r="E37" s="10"/>
      <c r="F37" s="10"/>
    </row>
    <row r="38" spans="1:6" ht="16.3">
      <c r="A38" s="9" t="s">
        <v>46</v>
      </c>
      <c r="B38" s="3">
        <f t="shared" si="0"/>
        <v>20</v>
      </c>
      <c r="C38" s="10">
        <v>20</v>
      </c>
      <c r="D38" s="10"/>
      <c r="E38" s="10"/>
      <c r="F38" s="11" t="s">
        <v>216</v>
      </c>
    </row>
    <row r="39" spans="1:6" ht="16.3">
      <c r="A39" s="9" t="s">
        <v>47</v>
      </c>
      <c r="B39" s="3">
        <f t="shared" si="0"/>
        <v>39</v>
      </c>
      <c r="C39" s="10">
        <v>37</v>
      </c>
      <c r="D39" s="10">
        <v>2</v>
      </c>
      <c r="E39" s="10"/>
      <c r="F39" s="11" t="s">
        <v>216</v>
      </c>
    </row>
    <row r="40" spans="1:6" ht="16.3">
      <c r="A40" s="9" t="s">
        <v>48</v>
      </c>
      <c r="B40" s="3">
        <f t="shared" si="0"/>
        <v>32</v>
      </c>
      <c r="C40" s="10">
        <v>32</v>
      </c>
      <c r="D40" s="10"/>
      <c r="E40" s="10"/>
      <c r="F40" s="11" t="s">
        <v>216</v>
      </c>
    </row>
    <row r="41" spans="1:6" ht="16.3">
      <c r="A41" s="9" t="s">
        <v>49</v>
      </c>
      <c r="B41" s="3">
        <f t="shared" si="0"/>
        <v>89</v>
      </c>
      <c r="C41" s="10">
        <v>69</v>
      </c>
      <c r="D41" s="10"/>
      <c r="E41" s="10">
        <v>20</v>
      </c>
      <c r="F41" s="11" t="s">
        <v>216</v>
      </c>
    </row>
    <row r="42" spans="1:6" ht="16.3">
      <c r="A42" s="9" t="s">
        <v>50</v>
      </c>
      <c r="B42" s="3">
        <f t="shared" si="0"/>
        <v>0</v>
      </c>
      <c r="C42" s="10"/>
      <c r="D42" s="10"/>
      <c r="E42" s="10"/>
      <c r="F42" s="10"/>
    </row>
    <row r="43" spans="1:6" ht="16.3">
      <c r="A43" s="9" t="s">
        <v>51</v>
      </c>
      <c r="B43" s="3">
        <f t="shared" si="0"/>
        <v>0</v>
      </c>
      <c r="C43" s="10"/>
      <c r="D43" s="10"/>
      <c r="E43" s="10"/>
      <c r="F43" s="10"/>
    </row>
    <row r="44" spans="1:6" ht="16.3">
      <c r="A44" s="9" t="s">
        <v>52</v>
      </c>
      <c r="B44" s="3">
        <f t="shared" si="0"/>
        <v>0</v>
      </c>
      <c r="C44" s="10"/>
      <c r="D44" s="10"/>
      <c r="E44" s="10"/>
      <c r="F44" s="10"/>
    </row>
    <row r="45" spans="1:6" ht="16.3">
      <c r="A45" s="9" t="s">
        <v>26</v>
      </c>
      <c r="B45" s="3">
        <f t="shared" si="0"/>
        <v>0</v>
      </c>
      <c r="C45" s="10"/>
      <c r="D45" s="10"/>
      <c r="E45" s="10"/>
      <c r="F45" s="10"/>
    </row>
  </sheetData>
  <mergeCells count="1">
    <mergeCell ref="A2:F2"/>
  </mergeCells>
  <phoneticPr fontId="18" type="noConversion"/>
  <pageMargins left="0.55069444444444404" right="0.47222222222222199" top="0.70833333333333304" bottom="0.62986111111111098" header="0.5" footer="0.5"/>
  <pageSetup paperSize="9" orientation="portrait"/>
  <ignoredErrors>
    <ignoredError sqref="C4:E4 B5:B45" emptyCellReferenc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6" workbookViewId="0">
      <selection activeCell="G41" sqref="G41"/>
    </sheetView>
  </sheetViews>
  <sheetFormatPr defaultRowHeight="12.9"/>
  <cols>
    <col min="1" max="1" width="12.875" customWidth="1"/>
    <col min="2" max="2" width="30.375" customWidth="1"/>
    <col min="3" max="3" width="21.25" customWidth="1"/>
    <col min="4" max="4" width="20.875" customWidth="1"/>
  </cols>
  <sheetData>
    <row r="1" spans="1:4" ht="23.3" customHeight="1">
      <c r="A1" t="s">
        <v>211</v>
      </c>
    </row>
    <row r="2" spans="1:4" ht="25.85">
      <c r="A2" s="81" t="s">
        <v>217</v>
      </c>
      <c r="B2" s="81"/>
      <c r="C2" s="81"/>
      <c r="D2" s="81"/>
    </row>
    <row r="3" spans="1:4" ht="28.2" customHeight="1">
      <c r="A3" s="7" t="s">
        <v>29</v>
      </c>
      <c r="B3" s="7" t="s">
        <v>218</v>
      </c>
      <c r="C3" s="7" t="s">
        <v>219</v>
      </c>
      <c r="D3" s="7" t="s">
        <v>31</v>
      </c>
    </row>
    <row r="4" spans="1:4" ht="16.3">
      <c r="A4" s="3" t="s">
        <v>1</v>
      </c>
      <c r="B4" s="10"/>
      <c r="C4" s="10">
        <f>SUM(C5:C45)</f>
        <v>3500</v>
      </c>
      <c r="D4" s="10"/>
    </row>
    <row r="5" spans="1:4" ht="16.3">
      <c r="A5" s="9" t="s">
        <v>2</v>
      </c>
      <c r="B5" s="10"/>
      <c r="C5" s="10"/>
      <c r="D5" s="10"/>
    </row>
    <row r="6" spans="1:4" ht="16.3">
      <c r="A6" s="9" t="s">
        <v>3</v>
      </c>
      <c r="B6" s="10"/>
      <c r="C6" s="10"/>
      <c r="D6" s="10"/>
    </row>
    <row r="7" spans="1:4" ht="16.3">
      <c r="A7" s="9" t="s">
        <v>4</v>
      </c>
      <c r="B7" s="10"/>
      <c r="C7" s="10"/>
      <c r="D7" s="10"/>
    </row>
    <row r="8" spans="1:4" ht="16.3">
      <c r="A8" s="9" t="s">
        <v>5</v>
      </c>
      <c r="B8" s="10"/>
      <c r="C8" s="10"/>
      <c r="D8" s="10"/>
    </row>
    <row r="9" spans="1:4" ht="16.3">
      <c r="A9" s="9" t="s">
        <v>6</v>
      </c>
      <c r="B9" s="10"/>
      <c r="C9" s="10"/>
      <c r="D9" s="10"/>
    </row>
    <row r="10" spans="1:4" ht="16.3">
      <c r="A10" s="9" t="s">
        <v>7</v>
      </c>
      <c r="B10" s="10"/>
      <c r="C10" s="10"/>
      <c r="D10" s="10"/>
    </row>
    <row r="11" spans="1:4" ht="16.3">
      <c r="A11" s="9" t="s">
        <v>8</v>
      </c>
      <c r="B11" s="10"/>
      <c r="C11" s="10"/>
      <c r="D11" s="10"/>
    </row>
    <row r="12" spans="1:4" ht="16.3">
      <c r="A12" s="9" t="s">
        <v>9</v>
      </c>
      <c r="B12" s="10"/>
      <c r="C12" s="10"/>
      <c r="D12" s="10"/>
    </row>
    <row r="13" spans="1:4" ht="16.3">
      <c r="A13" s="9" t="s">
        <v>10</v>
      </c>
      <c r="B13" s="10"/>
      <c r="C13" s="10"/>
      <c r="D13" s="10"/>
    </row>
    <row r="14" spans="1:4" ht="16.3">
      <c r="A14" s="9" t="s">
        <v>11</v>
      </c>
      <c r="B14" s="10"/>
      <c r="C14" s="10"/>
      <c r="D14" s="10"/>
    </row>
    <row r="15" spans="1:4" ht="16.3">
      <c r="A15" s="9" t="s">
        <v>12</v>
      </c>
      <c r="B15" s="10"/>
      <c r="C15" s="10"/>
      <c r="D15" s="10"/>
    </row>
    <row r="16" spans="1:4" ht="14.1" customHeight="1">
      <c r="A16" s="9" t="s">
        <v>13</v>
      </c>
      <c r="B16" s="10"/>
      <c r="C16" s="10"/>
      <c r="D16" s="10"/>
    </row>
    <row r="17" spans="1:4" ht="16.3">
      <c r="A17" s="9" t="s">
        <v>14</v>
      </c>
      <c r="B17" s="10"/>
      <c r="C17" s="10"/>
      <c r="D17" s="10"/>
    </row>
    <row r="18" spans="1:4" ht="16.3">
      <c r="A18" s="9" t="s">
        <v>15</v>
      </c>
      <c r="B18" s="10" t="s">
        <v>220</v>
      </c>
      <c r="C18" s="10">
        <v>600</v>
      </c>
      <c r="D18" s="10"/>
    </row>
    <row r="19" spans="1:4" ht="16.3">
      <c r="A19" s="9" t="s">
        <v>16</v>
      </c>
      <c r="B19" s="10"/>
      <c r="C19" s="10"/>
      <c r="D19" s="10"/>
    </row>
    <row r="20" spans="1:4" ht="16.3">
      <c r="A20" s="9" t="s">
        <v>17</v>
      </c>
      <c r="B20" s="10" t="s">
        <v>221</v>
      </c>
      <c r="C20" s="10">
        <v>400</v>
      </c>
      <c r="D20" s="10"/>
    </row>
    <row r="21" spans="1:4" ht="16.3">
      <c r="A21" s="9" t="s">
        <v>18</v>
      </c>
      <c r="B21" s="10"/>
      <c r="C21" s="10"/>
      <c r="D21" s="10"/>
    </row>
    <row r="22" spans="1:4" ht="16.3">
      <c r="A22" s="9" t="s">
        <v>19</v>
      </c>
      <c r="B22" s="10"/>
      <c r="C22" s="10"/>
      <c r="D22" s="10"/>
    </row>
    <row r="23" spans="1:4" ht="16.3">
      <c r="A23" s="9" t="s">
        <v>20</v>
      </c>
      <c r="B23" s="10"/>
      <c r="C23" s="10"/>
      <c r="D23" s="10"/>
    </row>
    <row r="24" spans="1:4" ht="16.3">
      <c r="A24" s="9" t="s">
        <v>21</v>
      </c>
      <c r="B24" s="10"/>
      <c r="C24" s="10"/>
      <c r="D24" s="10"/>
    </row>
    <row r="25" spans="1:4" ht="16.3">
      <c r="A25" s="9" t="s">
        <v>22</v>
      </c>
      <c r="B25" s="10"/>
      <c r="C25" s="10"/>
      <c r="D25" s="10"/>
    </row>
    <row r="26" spans="1:4" ht="16.3">
      <c r="A26" s="9" t="s">
        <v>23</v>
      </c>
      <c r="B26" s="10"/>
      <c r="C26" s="10"/>
      <c r="D26" s="10"/>
    </row>
    <row r="27" spans="1:4" ht="16.3">
      <c r="A27" s="9" t="s">
        <v>37</v>
      </c>
      <c r="B27" s="10"/>
      <c r="C27" s="10"/>
      <c r="D27" s="10"/>
    </row>
    <row r="28" spans="1:4" ht="16.3">
      <c r="A28" s="9" t="s">
        <v>24</v>
      </c>
      <c r="B28" s="10" t="s">
        <v>222</v>
      </c>
      <c r="C28" s="10">
        <v>1000</v>
      </c>
      <c r="D28" s="10"/>
    </row>
    <row r="29" spans="1:4" ht="16.3">
      <c r="A29" s="9" t="s">
        <v>38</v>
      </c>
      <c r="B29" s="10"/>
      <c r="C29" s="10"/>
      <c r="D29" s="10"/>
    </row>
    <row r="30" spans="1:4" ht="16.3">
      <c r="A30" s="9" t="s">
        <v>39</v>
      </c>
      <c r="B30" s="10" t="s">
        <v>223</v>
      </c>
      <c r="C30" s="10">
        <v>300</v>
      </c>
      <c r="D30" s="10"/>
    </row>
    <row r="31" spans="1:4" ht="16.3">
      <c r="A31" s="9" t="s">
        <v>25</v>
      </c>
      <c r="B31" s="10"/>
      <c r="C31" s="10"/>
      <c r="D31" s="10"/>
    </row>
    <row r="32" spans="1:4" ht="16.3">
      <c r="A32" s="9" t="s">
        <v>40</v>
      </c>
      <c r="B32" s="10" t="s">
        <v>224</v>
      </c>
      <c r="C32" s="10">
        <v>400</v>
      </c>
      <c r="D32" s="10"/>
    </row>
    <row r="33" spans="1:4" ht="16.3">
      <c r="A33" s="9" t="s">
        <v>41</v>
      </c>
      <c r="B33" s="10" t="s">
        <v>225</v>
      </c>
      <c r="C33" s="10">
        <v>300</v>
      </c>
      <c r="D33" s="10"/>
    </row>
    <row r="34" spans="1:4" ht="16.3">
      <c r="A34" s="9" t="s">
        <v>42</v>
      </c>
      <c r="B34" s="10"/>
      <c r="C34" s="10"/>
      <c r="D34" s="10"/>
    </row>
    <row r="35" spans="1:4" ht="16.3">
      <c r="A35" s="9" t="s">
        <v>43</v>
      </c>
      <c r="B35" s="10"/>
      <c r="C35" s="10"/>
      <c r="D35" s="10"/>
    </row>
    <row r="36" spans="1:4" ht="16.3">
      <c r="A36" s="9" t="s">
        <v>44</v>
      </c>
      <c r="B36" s="10" t="s">
        <v>226</v>
      </c>
      <c r="C36" s="10">
        <v>500</v>
      </c>
      <c r="D36" s="10"/>
    </row>
    <row r="37" spans="1:4" ht="16.3">
      <c r="A37" s="9" t="s">
        <v>45</v>
      </c>
      <c r="B37" s="10"/>
      <c r="C37" s="10"/>
      <c r="D37" s="10"/>
    </row>
    <row r="38" spans="1:4" ht="16.3">
      <c r="A38" s="9" t="s">
        <v>46</v>
      </c>
      <c r="B38" s="10"/>
      <c r="C38" s="10"/>
      <c r="D38" s="10"/>
    </row>
    <row r="39" spans="1:4" ht="16.3">
      <c r="A39" s="9" t="s">
        <v>47</v>
      </c>
      <c r="B39" s="10"/>
      <c r="C39" s="10"/>
      <c r="D39" s="10"/>
    </row>
    <row r="40" spans="1:4" ht="16.3">
      <c r="A40" s="9" t="s">
        <v>48</v>
      </c>
      <c r="B40" s="10"/>
      <c r="C40" s="10"/>
      <c r="D40" s="10"/>
    </row>
    <row r="41" spans="1:4" ht="16.3">
      <c r="A41" s="9" t="s">
        <v>49</v>
      </c>
      <c r="B41" s="10"/>
      <c r="C41" s="10"/>
      <c r="D41" s="10"/>
    </row>
    <row r="42" spans="1:4" ht="16.3">
      <c r="A42" s="9" t="s">
        <v>50</v>
      </c>
      <c r="B42" s="10"/>
      <c r="C42" s="10"/>
      <c r="D42" s="10"/>
    </row>
    <row r="43" spans="1:4" ht="16.3">
      <c r="A43" s="9" t="s">
        <v>51</v>
      </c>
      <c r="B43" s="10"/>
      <c r="C43" s="10"/>
      <c r="D43" s="10"/>
    </row>
    <row r="44" spans="1:4" ht="16.3">
      <c r="A44" s="9" t="s">
        <v>52</v>
      </c>
      <c r="B44" s="10"/>
      <c r="C44" s="10"/>
      <c r="D44" s="10"/>
    </row>
    <row r="45" spans="1:4" ht="16.3">
      <c r="A45" s="9" t="s">
        <v>26</v>
      </c>
      <c r="B45" s="10"/>
      <c r="C45" s="10"/>
      <c r="D45" s="10"/>
    </row>
  </sheetData>
  <mergeCells count="1">
    <mergeCell ref="A2:D2"/>
  </mergeCells>
  <phoneticPr fontId="18" type="noConversion"/>
  <pageMargins left="0.62986111111111098" right="0.35416666666666702" top="0.86597222222222203" bottom="1" header="0.5" footer="0.5"/>
  <pageSetup paperSize="9" orientation="portrait"/>
  <ignoredErrors>
    <ignoredError sqref="C4" emptyCellReferenc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2" workbookViewId="0">
      <selection activeCell="J43" sqref="J43"/>
    </sheetView>
  </sheetViews>
  <sheetFormatPr defaultRowHeight="12.9"/>
  <cols>
    <col min="1" max="1" width="18.75" customWidth="1"/>
    <col min="2" max="2" width="12.5" customWidth="1"/>
    <col min="3" max="4" width="13.625" customWidth="1"/>
    <col min="5" max="5" width="11.625" customWidth="1"/>
    <col min="6" max="6" width="15.875" customWidth="1"/>
  </cols>
  <sheetData>
    <row r="1" spans="1:6">
      <c r="A1" t="s">
        <v>227</v>
      </c>
    </row>
    <row r="2" spans="1:6" ht="24.45">
      <c r="A2" s="95" t="s">
        <v>228</v>
      </c>
      <c r="B2" s="95"/>
      <c r="C2" s="95"/>
      <c r="D2" s="95"/>
      <c r="E2" s="95"/>
      <c r="F2" s="95"/>
    </row>
    <row r="3" spans="1:6">
      <c r="A3" s="7" t="s">
        <v>29</v>
      </c>
      <c r="B3" s="91" t="s">
        <v>229</v>
      </c>
      <c r="C3" s="93"/>
      <c r="D3" s="91" t="s">
        <v>230</v>
      </c>
      <c r="E3" s="93"/>
      <c r="F3" s="7" t="s">
        <v>31</v>
      </c>
    </row>
    <row r="4" spans="1:6">
      <c r="A4" s="7"/>
      <c r="B4" s="7" t="s">
        <v>231</v>
      </c>
      <c r="C4" s="7" t="s">
        <v>232</v>
      </c>
      <c r="D4" s="7" t="s">
        <v>233</v>
      </c>
      <c r="E4" s="7" t="s">
        <v>234</v>
      </c>
      <c r="F4" s="7"/>
    </row>
    <row r="5" spans="1:6" ht="16.3">
      <c r="A5" s="3" t="s">
        <v>1</v>
      </c>
      <c r="B5" s="10">
        <f>SUM(B6:B46)</f>
        <v>1500</v>
      </c>
      <c r="C5" s="10">
        <f>SUM(C6:C46)</f>
        <v>670</v>
      </c>
      <c r="D5" s="10"/>
      <c r="E5" s="10">
        <f>SUM(E6:E46)</f>
        <v>540</v>
      </c>
      <c r="F5" s="10"/>
    </row>
    <row r="6" spans="1:6" ht="14.95" customHeight="1">
      <c r="A6" s="9" t="s">
        <v>2</v>
      </c>
      <c r="B6" s="10"/>
      <c r="C6" s="10"/>
      <c r="D6" s="10"/>
      <c r="E6" s="10"/>
      <c r="F6" s="10"/>
    </row>
    <row r="7" spans="1:6" ht="14.95" customHeight="1">
      <c r="A7" s="9" t="s">
        <v>3</v>
      </c>
      <c r="B7" s="10"/>
      <c r="C7" s="10"/>
      <c r="D7" s="10"/>
      <c r="E7" s="10"/>
      <c r="F7" s="10"/>
    </row>
    <row r="8" spans="1:6" ht="14.95" customHeight="1">
      <c r="A8" s="9" t="s">
        <v>4</v>
      </c>
      <c r="B8" s="10"/>
      <c r="C8" s="10"/>
      <c r="D8" s="10"/>
      <c r="E8" s="10"/>
      <c r="F8" s="10"/>
    </row>
    <row r="9" spans="1:6" ht="14.95" customHeight="1">
      <c r="A9" s="9" t="s">
        <v>5</v>
      </c>
      <c r="B9" s="10"/>
      <c r="C9" s="10"/>
      <c r="D9" s="10"/>
      <c r="E9" s="10"/>
      <c r="F9" s="10"/>
    </row>
    <row r="10" spans="1:6" ht="14.95" customHeight="1">
      <c r="A10" s="9" t="s">
        <v>6</v>
      </c>
      <c r="B10" s="10"/>
      <c r="C10" s="10"/>
      <c r="D10" s="10"/>
      <c r="E10" s="10"/>
      <c r="F10" s="10"/>
    </row>
    <row r="11" spans="1:6" ht="14.95" customHeight="1">
      <c r="A11" s="9" t="s">
        <v>7</v>
      </c>
      <c r="B11" s="10"/>
      <c r="C11" s="10"/>
      <c r="D11" s="10"/>
      <c r="E11" s="10"/>
      <c r="F11" s="10"/>
    </row>
    <row r="12" spans="1:6" ht="14.95" customHeight="1">
      <c r="A12" s="9" t="s">
        <v>8</v>
      </c>
      <c r="B12" s="10"/>
      <c r="C12" s="10"/>
      <c r="D12" s="10"/>
      <c r="E12" s="10"/>
      <c r="F12" s="10"/>
    </row>
    <row r="13" spans="1:6" ht="14.95" customHeight="1">
      <c r="A13" s="9" t="s">
        <v>9</v>
      </c>
      <c r="B13" s="10"/>
      <c r="C13" s="10"/>
      <c r="D13" s="10"/>
      <c r="E13" s="10">
        <v>10</v>
      </c>
      <c r="F13" s="10" t="s">
        <v>235</v>
      </c>
    </row>
    <row r="14" spans="1:6" ht="14.95" customHeight="1">
      <c r="A14" s="9" t="s">
        <v>10</v>
      </c>
      <c r="B14" s="10"/>
      <c r="C14" s="10"/>
      <c r="D14" s="10"/>
      <c r="E14" s="10"/>
      <c r="F14" s="10"/>
    </row>
    <row r="15" spans="1:6" ht="14.95" customHeight="1">
      <c r="A15" s="9" t="s">
        <v>11</v>
      </c>
      <c r="B15" s="10"/>
      <c r="C15" s="10"/>
      <c r="D15" s="10"/>
      <c r="E15" s="10"/>
      <c r="F15" s="10"/>
    </row>
    <row r="16" spans="1:6" ht="14.95" customHeight="1">
      <c r="A16" s="9" t="s">
        <v>12</v>
      </c>
      <c r="B16" s="10"/>
      <c r="C16" s="10"/>
      <c r="D16" s="10"/>
      <c r="E16" s="10">
        <v>5</v>
      </c>
      <c r="F16" s="10" t="s">
        <v>235</v>
      </c>
    </row>
    <row r="17" spans="1:6" ht="14.95" customHeight="1">
      <c r="A17" s="9" t="s">
        <v>13</v>
      </c>
      <c r="B17" s="10"/>
      <c r="C17" s="10"/>
      <c r="D17" s="10"/>
      <c r="E17" s="10"/>
      <c r="F17" s="10"/>
    </row>
    <row r="18" spans="1:6" ht="14.95" customHeight="1">
      <c r="A18" s="9" t="s">
        <v>14</v>
      </c>
      <c r="B18" s="10"/>
      <c r="C18" s="10"/>
      <c r="D18" s="10"/>
      <c r="E18" s="10"/>
      <c r="F18" s="10"/>
    </row>
    <row r="19" spans="1:6" ht="14.95" customHeight="1">
      <c r="A19" s="9" t="s">
        <v>15</v>
      </c>
      <c r="B19" s="10"/>
      <c r="C19" s="10"/>
      <c r="D19" s="10"/>
      <c r="E19" s="10"/>
      <c r="F19" s="10"/>
    </row>
    <row r="20" spans="1:6" ht="14.95" customHeight="1">
      <c r="A20" s="9" t="s">
        <v>16</v>
      </c>
      <c r="B20" s="10"/>
      <c r="C20" s="10"/>
      <c r="D20" s="10"/>
      <c r="E20" s="10"/>
      <c r="F20" s="10"/>
    </row>
    <row r="21" spans="1:6" ht="14.95" customHeight="1">
      <c r="A21" s="9" t="s">
        <v>17</v>
      </c>
      <c r="B21" s="10">
        <v>230</v>
      </c>
      <c r="C21" s="10">
        <v>200</v>
      </c>
      <c r="D21" s="13" t="s">
        <v>236</v>
      </c>
      <c r="E21" s="10">
        <v>140</v>
      </c>
      <c r="F21" s="11" t="s">
        <v>237</v>
      </c>
    </row>
    <row r="22" spans="1:6" ht="14.95" customHeight="1">
      <c r="A22" s="9" t="s">
        <v>18</v>
      </c>
      <c r="B22" s="10"/>
      <c r="C22" s="10"/>
      <c r="D22" s="10"/>
      <c r="E22" s="10"/>
      <c r="F22" s="10"/>
    </row>
    <row r="23" spans="1:6" ht="14.95" customHeight="1">
      <c r="A23" s="9" t="s">
        <v>19</v>
      </c>
      <c r="B23" s="10">
        <v>710</v>
      </c>
      <c r="C23" s="10">
        <v>320</v>
      </c>
      <c r="D23" s="13" t="s">
        <v>236</v>
      </c>
      <c r="E23" s="10">
        <v>190</v>
      </c>
      <c r="F23" s="10"/>
    </row>
    <row r="24" spans="1:6" ht="14.95" customHeight="1">
      <c r="A24" s="9" t="s">
        <v>20</v>
      </c>
      <c r="B24" s="10"/>
      <c r="C24" s="10"/>
      <c r="D24" s="10"/>
      <c r="E24" s="10"/>
      <c r="F24" s="10"/>
    </row>
    <row r="25" spans="1:6" ht="14.95" customHeight="1">
      <c r="A25" s="9" t="s">
        <v>21</v>
      </c>
      <c r="B25" s="10">
        <v>560</v>
      </c>
      <c r="C25" s="10">
        <v>150</v>
      </c>
      <c r="D25" s="13" t="s">
        <v>236</v>
      </c>
      <c r="E25" s="10">
        <v>100</v>
      </c>
      <c r="F25" s="10"/>
    </row>
    <row r="26" spans="1:6" ht="14.95" customHeight="1">
      <c r="A26" s="9" t="s">
        <v>22</v>
      </c>
      <c r="B26" s="10"/>
      <c r="C26" s="10"/>
      <c r="D26" s="10"/>
      <c r="E26" s="10"/>
      <c r="F26" s="10"/>
    </row>
    <row r="27" spans="1:6" ht="14.95" customHeight="1">
      <c r="A27" s="9" t="s">
        <v>23</v>
      </c>
      <c r="B27" s="10"/>
      <c r="C27" s="10"/>
      <c r="D27" s="10"/>
      <c r="E27" s="10"/>
      <c r="F27" s="10"/>
    </row>
    <row r="28" spans="1:6" ht="14.95" customHeight="1">
      <c r="A28" s="9" t="s">
        <v>37</v>
      </c>
      <c r="B28" s="10"/>
      <c r="C28" s="10"/>
      <c r="D28" s="10"/>
      <c r="E28" s="10"/>
      <c r="F28" s="10"/>
    </row>
    <row r="29" spans="1:6" ht="14.95" customHeight="1">
      <c r="A29" s="9" t="s">
        <v>24</v>
      </c>
      <c r="B29" s="10"/>
      <c r="C29" s="10"/>
      <c r="D29" s="10"/>
      <c r="E29" s="10"/>
      <c r="F29" s="10"/>
    </row>
    <row r="30" spans="1:6" ht="14.95" customHeight="1">
      <c r="A30" s="9" t="s">
        <v>38</v>
      </c>
      <c r="B30" s="10"/>
      <c r="C30" s="10"/>
      <c r="D30" s="10"/>
      <c r="E30" s="10">
        <v>20</v>
      </c>
      <c r="F30" s="10" t="s">
        <v>235</v>
      </c>
    </row>
    <row r="31" spans="1:6" ht="14.95" customHeight="1">
      <c r="A31" s="9" t="s">
        <v>39</v>
      </c>
      <c r="B31" s="10"/>
      <c r="C31" s="10"/>
      <c r="D31" s="10"/>
      <c r="E31" s="10">
        <v>20</v>
      </c>
      <c r="F31" s="10" t="s">
        <v>235</v>
      </c>
    </row>
    <row r="32" spans="1:6" ht="14.95" customHeight="1">
      <c r="A32" s="9" t="s">
        <v>25</v>
      </c>
      <c r="B32" s="10"/>
      <c r="C32" s="10"/>
      <c r="D32" s="10"/>
      <c r="E32" s="10"/>
      <c r="F32" s="10"/>
    </row>
    <row r="33" spans="1:6" ht="14.95" customHeight="1">
      <c r="A33" s="9" t="s">
        <v>40</v>
      </c>
      <c r="B33" s="10"/>
      <c r="C33" s="10"/>
      <c r="D33" s="10"/>
      <c r="E33" s="10"/>
      <c r="F33" s="10"/>
    </row>
    <row r="34" spans="1:6" ht="14.95" customHeight="1">
      <c r="A34" s="9" t="s">
        <v>41</v>
      </c>
      <c r="B34" s="10"/>
      <c r="C34" s="10"/>
      <c r="D34" s="10"/>
      <c r="E34" s="10"/>
      <c r="F34" s="10"/>
    </row>
    <row r="35" spans="1:6" ht="14.95" customHeight="1">
      <c r="A35" s="9" t="s">
        <v>42</v>
      </c>
      <c r="B35" s="10"/>
      <c r="C35" s="10"/>
      <c r="D35" s="10"/>
      <c r="E35" s="10">
        <v>20</v>
      </c>
      <c r="F35" s="10" t="s">
        <v>235</v>
      </c>
    </row>
    <row r="36" spans="1:6" ht="14.95" customHeight="1">
      <c r="A36" s="9" t="s">
        <v>43</v>
      </c>
      <c r="B36" s="10"/>
      <c r="C36" s="10"/>
      <c r="D36" s="10"/>
      <c r="E36" s="10">
        <v>5</v>
      </c>
      <c r="F36" s="10" t="s">
        <v>235</v>
      </c>
    </row>
    <row r="37" spans="1:6" ht="14.95" customHeight="1">
      <c r="A37" s="9" t="s">
        <v>44</v>
      </c>
      <c r="B37" s="10"/>
      <c r="C37" s="10"/>
      <c r="D37" s="10"/>
      <c r="E37" s="10">
        <v>20</v>
      </c>
      <c r="F37" s="10" t="s">
        <v>235</v>
      </c>
    </row>
    <row r="38" spans="1:6" ht="14.95" customHeight="1">
      <c r="A38" s="9" t="s">
        <v>45</v>
      </c>
      <c r="B38" s="10"/>
      <c r="C38" s="10"/>
      <c r="D38" s="10"/>
      <c r="E38" s="10">
        <v>10</v>
      </c>
      <c r="F38" s="10" t="s">
        <v>235</v>
      </c>
    </row>
    <row r="39" spans="1:6" ht="14.95" customHeight="1">
      <c r="A39" s="9" t="s">
        <v>46</v>
      </c>
      <c r="B39" s="10"/>
      <c r="C39" s="10"/>
      <c r="D39" s="10"/>
      <c r="E39" s="10"/>
      <c r="F39" s="10"/>
    </row>
    <row r="40" spans="1:6" ht="14.95" customHeight="1">
      <c r="A40" s="9" t="s">
        <v>47</v>
      </c>
      <c r="B40" s="10"/>
      <c r="C40" s="10"/>
      <c r="D40" s="10"/>
      <c r="E40" s="10"/>
      <c r="F40" s="10"/>
    </row>
    <row r="41" spans="1:6" ht="14.95" customHeight="1">
      <c r="A41" s="9" t="s">
        <v>48</v>
      </c>
      <c r="B41" s="10"/>
      <c r="C41" s="10"/>
      <c r="D41" s="10"/>
      <c r="E41" s="10"/>
      <c r="F41" s="10"/>
    </row>
    <row r="42" spans="1:6" ht="14.95" customHeight="1">
      <c r="A42" s="9" t="s">
        <v>49</v>
      </c>
      <c r="B42" s="10"/>
      <c r="C42" s="10"/>
      <c r="D42" s="10"/>
      <c r="E42" s="10"/>
      <c r="F42" s="10"/>
    </row>
    <row r="43" spans="1:6" ht="14.95" customHeight="1">
      <c r="A43" s="9" t="s">
        <v>50</v>
      </c>
      <c r="B43" s="10"/>
      <c r="C43" s="10"/>
      <c r="D43" s="10"/>
      <c r="E43" s="10"/>
      <c r="F43" s="10"/>
    </row>
    <row r="44" spans="1:6" ht="14.95" customHeight="1">
      <c r="A44" s="9" t="s">
        <v>51</v>
      </c>
      <c r="B44" s="10"/>
      <c r="C44" s="10"/>
      <c r="D44" s="10"/>
      <c r="E44" s="10"/>
      <c r="F44" s="10"/>
    </row>
    <row r="45" spans="1:6" ht="14.95" customHeight="1">
      <c r="A45" s="9" t="s">
        <v>52</v>
      </c>
      <c r="B45" s="10"/>
      <c r="C45" s="10"/>
      <c r="D45" s="10"/>
      <c r="E45" s="10"/>
      <c r="F45" s="10"/>
    </row>
    <row r="46" spans="1:6" ht="14.95" customHeight="1">
      <c r="A46" s="9" t="s">
        <v>26</v>
      </c>
      <c r="B46" s="10"/>
      <c r="C46" s="10"/>
      <c r="D46" s="10"/>
      <c r="E46" s="10"/>
      <c r="F46" s="10"/>
    </row>
  </sheetData>
  <mergeCells count="3">
    <mergeCell ref="A2:F2"/>
    <mergeCell ref="B3:C3"/>
    <mergeCell ref="D3:E3"/>
  </mergeCells>
  <phoneticPr fontId="18" type="noConversion"/>
  <pageMargins left="0.62986111111111098" right="0.43263888888888902" top="0.66874999999999996" bottom="0.55069444444444404" header="0.5" footer="0.5"/>
  <pageSetup paperSize="9" orientation="portrait"/>
  <ignoredErrors>
    <ignoredError sqref="B5:E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</vt:i4>
      </vt:variant>
    </vt:vector>
  </HeadingPairs>
  <TitlesOfParts>
    <vt:vector size="13" baseType="lpstr">
      <vt:lpstr>附件1</vt:lpstr>
      <vt:lpstr>附件2-1两岸青山.千里林带</vt:lpstr>
      <vt:lpstr>附件2-2保障性苗圃</vt:lpstr>
      <vt:lpstr>附件2-3绿色示范村</vt:lpstr>
      <vt:lpstr>附件2-4封山育林</vt:lpstr>
      <vt:lpstr>附件2-5森林资源专项调查</vt:lpstr>
      <vt:lpstr>2-6新一轮退耕还林、完善退耕还林政策、生态护林员补助</vt:lpstr>
      <vt:lpstr>附件2-7湿地保护与恢复</vt:lpstr>
      <vt:lpstr>附件2-8林业救灾补助</vt:lpstr>
      <vt:lpstr>附件2-9行政审批设备购置</vt:lpstr>
      <vt:lpstr>2-10贫困区县资金安排情况</vt:lpstr>
      <vt:lpstr>附件1!Print_Titles</vt:lpstr>
      <vt:lpstr>'附件2-5森林资源专项调查'!Print_Titles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陈勇:编号排版</cp:lastModifiedBy>
  <cp:lastPrinted>2025-07-21T12:51:58Z</cp:lastPrinted>
  <dcterms:created xsi:type="dcterms:W3CDTF">2021-07-28T08:23:00Z</dcterms:created>
  <dcterms:modified xsi:type="dcterms:W3CDTF">2025-08-14T07:00:45Z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