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C\Desktop\2024\水利发展资金\下达预算\"/>
    </mc:Choice>
  </mc:AlternateContent>
  <bookViews>
    <workbookView xWindow="0" yWindow="0" windowWidth="28800" windowHeight="12465"/>
  </bookViews>
  <sheets>
    <sheet name="汇总表" sheetId="2" r:id="rId1"/>
  </sheets>
  <calcPr calcId="152511"/>
</workbook>
</file>

<file path=xl/calcChain.xml><?xml version="1.0" encoding="utf-8"?>
<calcChain xmlns="http://schemas.openxmlformats.org/spreadsheetml/2006/main">
  <c r="D8" i="2" l="1"/>
  <c r="E8" i="2"/>
  <c r="D9" i="2"/>
  <c r="D10" i="2"/>
  <c r="D11" i="2"/>
  <c r="D12" i="2"/>
  <c r="E12" i="2"/>
  <c r="D13" i="2"/>
  <c r="D14" i="2"/>
  <c r="D15" i="2"/>
  <c r="D16" i="2"/>
  <c r="E16" i="2"/>
  <c r="D17" i="2"/>
  <c r="D18" i="2"/>
  <c r="E18" i="2"/>
  <c r="D19" i="2"/>
  <c r="D20" i="2"/>
  <c r="E20" i="2"/>
  <c r="D21" i="2"/>
  <c r="D22" i="2"/>
  <c r="E22" i="2"/>
  <c r="D23" i="2"/>
  <c r="D24" i="2"/>
  <c r="E24" i="2"/>
  <c r="D25" i="2"/>
  <c r="D26" i="2"/>
  <c r="E26" i="2"/>
  <c r="D27" i="2"/>
  <c r="D28" i="2"/>
  <c r="E28" i="2"/>
  <c r="D29" i="2"/>
  <c r="D30" i="2"/>
  <c r="D31" i="2"/>
  <c r="D32" i="2"/>
  <c r="E32" i="2"/>
  <c r="D33" i="2"/>
  <c r="D34" i="2"/>
  <c r="E34" i="2"/>
  <c r="D35" i="2"/>
  <c r="D36" i="2"/>
  <c r="E36" i="2"/>
  <c r="D37" i="2"/>
  <c r="D38" i="2"/>
  <c r="E38" i="2"/>
  <c r="D39" i="2"/>
  <c r="D40" i="2"/>
  <c r="E40" i="2"/>
  <c r="D41" i="2"/>
  <c r="D42" i="2"/>
  <c r="E42" i="2"/>
  <c r="D43" i="2"/>
  <c r="D44" i="2"/>
  <c r="E44" i="2"/>
  <c r="D45" i="2"/>
  <c r="D46" i="2"/>
  <c r="E46" i="2"/>
  <c r="D47" i="2"/>
  <c r="D48" i="2"/>
  <c r="E48" i="2"/>
  <c r="D49" i="2"/>
  <c r="E49" i="2"/>
  <c r="Z49" i="2"/>
  <c r="C49" i="2" s="1"/>
  <c r="Z48" i="2"/>
  <c r="C48" i="2" s="1"/>
  <c r="N48" i="2"/>
  <c r="Z47" i="2"/>
  <c r="C47" i="2" s="1"/>
  <c r="N47" i="2"/>
  <c r="E47" i="2" s="1"/>
  <c r="Z46" i="2"/>
  <c r="U46" i="2"/>
  <c r="N46" i="2"/>
  <c r="Z45" i="2"/>
  <c r="U45" i="2"/>
  <c r="N45" i="2"/>
  <c r="E45" i="2" s="1"/>
  <c r="Z44" i="2"/>
  <c r="U44" i="2"/>
  <c r="N44" i="2"/>
  <c r="AC43" i="2"/>
  <c r="Z43" i="2"/>
  <c r="U43" i="2"/>
  <c r="N43" i="2"/>
  <c r="E43" i="2" s="1"/>
  <c r="AC42" i="2"/>
  <c r="Z42" i="2"/>
  <c r="U42" i="2"/>
  <c r="N42" i="2"/>
  <c r="AC41" i="2"/>
  <c r="Z41" i="2"/>
  <c r="U41" i="2"/>
  <c r="N41" i="2"/>
  <c r="E41" i="2" s="1"/>
  <c r="AC40" i="2"/>
  <c r="Z40" i="2"/>
  <c r="U40" i="2"/>
  <c r="N40" i="2"/>
  <c r="AC39" i="2"/>
  <c r="Z39" i="2"/>
  <c r="U39" i="2"/>
  <c r="N39" i="2"/>
  <c r="E39" i="2" s="1"/>
  <c r="AC38" i="2"/>
  <c r="Z38" i="2"/>
  <c r="U38" i="2"/>
  <c r="N38" i="2"/>
  <c r="AC37" i="2"/>
  <c r="Z37" i="2"/>
  <c r="U37" i="2"/>
  <c r="N37" i="2"/>
  <c r="E37" i="2" s="1"/>
  <c r="AC36" i="2"/>
  <c r="Z36" i="2"/>
  <c r="U36" i="2"/>
  <c r="N36" i="2"/>
  <c r="AC35" i="2"/>
  <c r="Z35" i="2"/>
  <c r="U35" i="2"/>
  <c r="N35" i="2"/>
  <c r="E35" i="2" s="1"/>
  <c r="AC34" i="2"/>
  <c r="Z34" i="2"/>
  <c r="U34" i="2"/>
  <c r="N34" i="2"/>
  <c r="AC33" i="2"/>
  <c r="Z33" i="2"/>
  <c r="U33" i="2"/>
  <c r="N33" i="2"/>
  <c r="E33" i="2" s="1"/>
  <c r="AC32" i="2"/>
  <c r="Z32" i="2"/>
  <c r="U32" i="2"/>
  <c r="N32" i="2"/>
  <c r="Z31" i="2"/>
  <c r="U31" i="2"/>
  <c r="C31" i="2" s="1"/>
  <c r="N31" i="2"/>
  <c r="E31" i="2" s="1"/>
  <c r="AC30" i="2"/>
  <c r="Z30" i="2"/>
  <c r="U30" i="2"/>
  <c r="N30" i="2"/>
  <c r="E30" i="2" s="1"/>
  <c r="Z29" i="2"/>
  <c r="U29" i="2"/>
  <c r="N29" i="2"/>
  <c r="E29" i="2" s="1"/>
  <c r="AC28" i="2"/>
  <c r="Z28" i="2"/>
  <c r="U28" i="2"/>
  <c r="N28" i="2"/>
  <c r="Z27" i="2"/>
  <c r="U27" i="2"/>
  <c r="N27" i="2"/>
  <c r="E27" i="2" s="1"/>
  <c r="AC26" i="2"/>
  <c r="Z26" i="2"/>
  <c r="U26" i="2"/>
  <c r="N26" i="2"/>
  <c r="AC25" i="2"/>
  <c r="Z25" i="2"/>
  <c r="U25" i="2"/>
  <c r="N25" i="2"/>
  <c r="E25" i="2" s="1"/>
  <c r="AC24" i="2"/>
  <c r="Z24" i="2"/>
  <c r="U24" i="2"/>
  <c r="N24" i="2"/>
  <c r="AC23" i="2"/>
  <c r="Z23" i="2"/>
  <c r="U23" i="2"/>
  <c r="N23" i="2"/>
  <c r="E23" i="2" s="1"/>
  <c r="AC22" i="2"/>
  <c r="Z22" i="2"/>
  <c r="U22" i="2"/>
  <c r="N22" i="2"/>
  <c r="AC21" i="2"/>
  <c r="Z21" i="2"/>
  <c r="U21" i="2"/>
  <c r="N21" i="2"/>
  <c r="E21" i="2" s="1"/>
  <c r="Z20" i="2"/>
  <c r="U20" i="2"/>
  <c r="N20" i="2"/>
  <c r="AC19" i="2"/>
  <c r="Z19" i="2"/>
  <c r="U19" i="2"/>
  <c r="N19" i="2"/>
  <c r="E19" i="2" s="1"/>
  <c r="AC18" i="2"/>
  <c r="Z18" i="2"/>
  <c r="U18" i="2"/>
  <c r="N18" i="2"/>
  <c r="AC17" i="2"/>
  <c r="Z17" i="2"/>
  <c r="U17" i="2"/>
  <c r="N17" i="2"/>
  <c r="E17" i="2" s="1"/>
  <c r="AC16" i="2"/>
  <c r="Z16" i="2"/>
  <c r="U16" i="2"/>
  <c r="N16" i="2"/>
  <c r="Z15" i="2"/>
  <c r="U15" i="2"/>
  <c r="C15" i="2" s="1"/>
  <c r="N15" i="2"/>
  <c r="E15" i="2" s="1"/>
  <c r="AC14" i="2"/>
  <c r="Z14" i="2"/>
  <c r="U14" i="2"/>
  <c r="N14" i="2"/>
  <c r="E14" i="2" s="1"/>
  <c r="Z13" i="2"/>
  <c r="U13" i="2"/>
  <c r="N13" i="2"/>
  <c r="E13" i="2" s="1"/>
  <c r="Z12" i="2"/>
  <c r="U12" i="2"/>
  <c r="N12" i="2"/>
  <c r="Z11" i="2"/>
  <c r="U11" i="2"/>
  <c r="N11" i="2"/>
  <c r="E11" i="2" s="1"/>
  <c r="Z10" i="2"/>
  <c r="U10" i="2"/>
  <c r="N10" i="2"/>
  <c r="E10" i="2" s="1"/>
  <c r="Z9" i="2"/>
  <c r="U9" i="2"/>
  <c r="N9" i="2"/>
  <c r="E9" i="2" s="1"/>
  <c r="Z8" i="2"/>
  <c r="C8" i="2" s="1"/>
  <c r="N8" i="2"/>
  <c r="AE7" i="2"/>
  <c r="AD7" i="2"/>
  <c r="D7" i="2" s="1"/>
  <c r="AB7" i="2"/>
  <c r="AA7" i="2"/>
  <c r="Y7" i="2"/>
  <c r="X7" i="2"/>
  <c r="W7" i="2"/>
  <c r="V7" i="2"/>
  <c r="T7" i="2"/>
  <c r="S7" i="2"/>
  <c r="R7" i="2"/>
  <c r="Q7" i="2"/>
  <c r="P7" i="2"/>
  <c r="O7" i="2"/>
  <c r="M7" i="2"/>
  <c r="L7" i="2"/>
  <c r="K7" i="2"/>
  <c r="J7" i="2"/>
  <c r="I7" i="2"/>
  <c r="H7" i="2"/>
  <c r="G7" i="2"/>
  <c r="F7" i="2"/>
  <c r="C27" i="2" l="1"/>
  <c r="C21" i="2"/>
  <c r="C25" i="2"/>
  <c r="C22" i="2"/>
  <c r="C26" i="2"/>
  <c r="C44" i="2"/>
  <c r="C46" i="2"/>
  <c r="C18" i="2"/>
  <c r="C34" i="2"/>
  <c r="C11" i="2"/>
  <c r="C13" i="2"/>
  <c r="C23" i="2"/>
  <c r="C29" i="2"/>
  <c r="C43" i="2"/>
  <c r="C38" i="2"/>
  <c r="C10" i="2"/>
  <c r="C12" i="2"/>
  <c r="C14" i="2"/>
  <c r="AC7" i="2"/>
  <c r="C30" i="2"/>
  <c r="C39" i="2"/>
  <c r="C45" i="2"/>
  <c r="C19" i="2"/>
  <c r="C24" i="2"/>
  <c r="C28" i="2"/>
  <c r="C35" i="2"/>
  <c r="C17" i="2"/>
  <c r="C33" i="2"/>
  <c r="C37" i="2"/>
  <c r="C41" i="2"/>
  <c r="C42" i="2"/>
  <c r="U7" i="2"/>
  <c r="C9" i="2"/>
  <c r="C16" i="2"/>
  <c r="C20" i="2"/>
  <c r="C32" i="2"/>
  <c r="C36" i="2"/>
  <c r="C40" i="2"/>
  <c r="Z7" i="2"/>
  <c r="N7" i="2"/>
  <c r="E7" i="2" s="1"/>
  <c r="C52" i="2" l="1"/>
  <c r="D52" i="2" s="1"/>
  <c r="C51" i="2"/>
  <c r="D51" i="2" s="1"/>
  <c r="C7" i="2"/>
</calcChain>
</file>

<file path=xl/sharedStrings.xml><?xml version="1.0" encoding="utf-8"?>
<sst xmlns="http://schemas.openxmlformats.org/spreadsheetml/2006/main" count="90" uniqueCount="67">
  <si>
    <t>附件1</t>
  </si>
  <si>
    <t>序号</t>
  </si>
  <si>
    <t>小计</t>
  </si>
  <si>
    <t>中央</t>
  </si>
  <si>
    <t>市级</t>
  </si>
  <si>
    <t>（一）水旱灾害防御</t>
  </si>
  <si>
    <t>（二）水资源集约节约利用</t>
  </si>
  <si>
    <t>（三）水资源保护与修复治理</t>
  </si>
  <si>
    <t>山洪灾害防治</t>
  </si>
  <si>
    <t>农村饮水工程维修养护</t>
  </si>
  <si>
    <t>小型水库维修养护</t>
  </si>
  <si>
    <t>山洪灾害防治设施维修养护</t>
  </si>
  <si>
    <t>水资源刚性约束与调度（水资源管理）</t>
  </si>
  <si>
    <t>水资源刚性约束与调度（节水补助）</t>
  </si>
  <si>
    <t>农业水价综合改革</t>
  </si>
  <si>
    <t>农田灌溉水有效利用系数</t>
  </si>
  <si>
    <t>水系连通和水美乡村建设</t>
  </si>
  <si>
    <t>水土流失综合治理</t>
  </si>
  <si>
    <t>其中：白蚁等害堤动物防治</t>
  </si>
  <si>
    <t>合计</t>
  </si>
  <si>
    <t>渝中区</t>
  </si>
  <si>
    <t>江北区</t>
  </si>
  <si>
    <t>沙坪坝区</t>
  </si>
  <si>
    <t>九龙坡区</t>
  </si>
  <si>
    <t>大渡口区</t>
  </si>
  <si>
    <t>南岸区</t>
  </si>
  <si>
    <t>北碚区</t>
  </si>
  <si>
    <t>巴南区</t>
  </si>
  <si>
    <t>渝北区</t>
  </si>
  <si>
    <t>涪陵区</t>
  </si>
  <si>
    <t>长寿区</t>
  </si>
  <si>
    <t>万盛经开区</t>
  </si>
  <si>
    <t>江津区</t>
  </si>
  <si>
    <t>合川区</t>
  </si>
  <si>
    <t>永川区</t>
  </si>
  <si>
    <t>南川区</t>
  </si>
  <si>
    <t>綦江区</t>
  </si>
  <si>
    <t>潼南区</t>
  </si>
  <si>
    <t>铜梁区</t>
  </si>
  <si>
    <t>大足区</t>
  </si>
  <si>
    <t>荣昌区</t>
  </si>
  <si>
    <t>璧山区</t>
  </si>
  <si>
    <t>万州区</t>
  </si>
  <si>
    <t>梁平区</t>
  </si>
  <si>
    <t>城口县</t>
  </si>
  <si>
    <t>丰都县</t>
  </si>
  <si>
    <t>垫江县</t>
  </si>
  <si>
    <t>忠县</t>
  </si>
  <si>
    <t>开州区</t>
  </si>
  <si>
    <t>云阳县</t>
  </si>
  <si>
    <t>奉节县</t>
  </si>
  <si>
    <t>巫山县</t>
  </si>
  <si>
    <t>巫溪县</t>
  </si>
  <si>
    <t>黔江区</t>
  </si>
  <si>
    <t>武隆区</t>
  </si>
  <si>
    <t>石柱县</t>
  </si>
  <si>
    <t>彭水县</t>
  </si>
  <si>
    <t>酉阳县</t>
  </si>
  <si>
    <t>秀山县</t>
  </si>
  <si>
    <t>两江新区</t>
  </si>
  <si>
    <t>高新区</t>
  </si>
  <si>
    <t>市水利局</t>
  </si>
  <si>
    <t>说明：1．不得调整此表结构、删减区县或改变区县顺序。2．任务清单栏可以加列。3.分配资金一律取整数。4．请用A3纸纵向打印。</t>
  </si>
  <si>
    <t>市级</t>
    <phoneticPr fontId="4" type="noConversion"/>
  </si>
  <si>
    <t>2024年水利发展资金提前下达部分资金分配表</t>
    <phoneticPr fontId="4" type="noConversion"/>
  </si>
  <si>
    <t>合计</t>
    <phoneticPr fontId="4" type="noConversion"/>
  </si>
  <si>
    <t>区县（市级部门）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</si>
</sst>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"/>
  </numFmts>
  <fonts count="13" x14ac:knownFonts="1">
    <font>
      <sz val="11"/>
      <color indexed="8"/>
      <name val="宋体"/>
      <charset val="1"/>
      <scheme val="minor"/>
    </font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</font>
    <font>
      <sz val="9"/>
      <name val="宋体"/>
      <family val="3"/>
      <charset val="134"/>
      <scheme val="minor"/>
    </font>
    <font>
      <b/>
      <sz val="18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rgb="FF000000"/>
      <name val="Times New Roman"/>
      <family val="1"/>
    </font>
    <font>
      <sz val="11"/>
      <color rgb="FF000000"/>
      <name val="方正小标宋_GBK"/>
      <family val="4"/>
      <charset val="134"/>
    </font>
    <font>
      <sz val="11"/>
      <color indexed="8"/>
      <name val="Times New Roman"/>
      <family val="1"/>
    </font>
    <font>
      <sz val="11"/>
      <color rgb="FF00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>
      <alignment vertical="center"/>
    </xf>
    <xf numFmtId="0" fontId="0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Border="1">
      <alignment vertical="center"/>
    </xf>
    <xf numFmtId="0" fontId="8" fillId="0" borderId="0" xfId="0" applyFont="1">
      <alignment vertical="center"/>
    </xf>
    <xf numFmtId="176" fontId="9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6" fontId="8" fillId="0" borderId="0" xfId="0" applyNumberFormat="1" applyFont="1" applyBorder="1">
      <alignment vertical="center"/>
    </xf>
    <xf numFmtId="176" fontId="8" fillId="0" borderId="0" xfId="0" applyNumberFormat="1" applyFont="1">
      <alignment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176" fontId="9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vertical="center" wrapText="1"/>
    </xf>
  </cellXfs>
  <cellStyles count="3">
    <cellStyle name="常规" xfId="0" builtinId="0"/>
    <cellStyle name="常规 10" xfId="1"/>
    <cellStyle name="常规 2" xfId="2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6"/>
  <sheetViews>
    <sheetView tabSelected="1" workbookViewId="0">
      <pane xSplit="2" ySplit="7" topLeftCell="O46" activePane="bottomRight" state="frozen"/>
      <selection pane="topRight"/>
      <selection pane="bottomLeft"/>
      <selection pane="bottomRight" activeCell="AI17" sqref="AI17"/>
    </sheetView>
  </sheetViews>
  <sheetFormatPr defaultColWidth="9" defaultRowHeight="13.5" x14ac:dyDescent="0.15"/>
  <cols>
    <col min="1" max="1" width="6.5" style="1" customWidth="1"/>
    <col min="2" max="2" width="11.5" style="1" customWidth="1"/>
    <col min="3" max="5" width="9.5" style="2" customWidth="1"/>
    <col min="6" max="6" width="9" style="4"/>
    <col min="7" max="7" width="8.5" style="4" customWidth="1"/>
    <col min="8" max="10" width="8.875" style="4" customWidth="1"/>
    <col min="11" max="11" width="9" style="4"/>
    <col min="12" max="12" width="9" style="19"/>
    <col min="13" max="13" width="8.875" style="19" customWidth="1"/>
    <col min="14" max="14" width="9" style="4"/>
    <col min="15" max="18" width="9" style="4" customWidth="1"/>
    <col min="19" max="19" width="9" style="4"/>
    <col min="20" max="20" width="9.25" style="4" customWidth="1"/>
    <col min="21" max="23" width="8.375" style="4" customWidth="1"/>
    <col min="24" max="25" width="8.125" style="4" customWidth="1"/>
    <col min="26" max="27" width="7.375" style="2" customWidth="1"/>
    <col min="28" max="28" width="7.25" style="2" customWidth="1"/>
    <col min="29" max="31" width="7.375" style="2" customWidth="1"/>
    <col min="32" max="16376" width="9" style="1"/>
  </cols>
  <sheetData>
    <row r="1" spans="1:16376" ht="15.95" customHeight="1" x14ac:dyDescent="0.15">
      <c r="A1" s="3" t="s">
        <v>0</v>
      </c>
    </row>
    <row r="2" spans="1:16376" ht="42.75" customHeight="1" x14ac:dyDescent="0.15">
      <c r="A2" s="24" t="s">
        <v>64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</row>
    <row r="3" spans="1:16376" s="6" customFormat="1" ht="24" customHeight="1" x14ac:dyDescent="0.15">
      <c r="A3" s="36" t="s">
        <v>1</v>
      </c>
      <c r="B3" s="26" t="s">
        <v>66</v>
      </c>
      <c r="C3" s="36" t="s">
        <v>65</v>
      </c>
      <c r="D3" s="36" t="s">
        <v>3</v>
      </c>
      <c r="E3" s="36" t="s">
        <v>4</v>
      </c>
      <c r="F3" s="25" t="s">
        <v>5</v>
      </c>
      <c r="G3" s="26"/>
      <c r="H3" s="26"/>
      <c r="I3" s="26"/>
      <c r="J3" s="26"/>
      <c r="K3" s="26"/>
      <c r="L3" s="27"/>
      <c r="M3" s="27"/>
      <c r="N3" s="26"/>
      <c r="O3" s="26"/>
      <c r="P3" s="26"/>
      <c r="Q3" s="25" t="s">
        <v>6</v>
      </c>
      <c r="R3" s="25"/>
      <c r="S3" s="25"/>
      <c r="T3" s="25"/>
      <c r="U3" s="25"/>
      <c r="V3" s="25"/>
      <c r="W3" s="25"/>
      <c r="X3" s="25"/>
      <c r="Y3" s="25"/>
      <c r="Z3" s="25" t="s">
        <v>7</v>
      </c>
      <c r="AA3" s="25"/>
      <c r="AB3" s="25"/>
      <c r="AC3" s="25"/>
      <c r="AD3" s="25"/>
      <c r="AE3" s="2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</row>
    <row r="4" spans="1:16376" s="6" customFormat="1" ht="39.950000000000003" customHeight="1" x14ac:dyDescent="0.15">
      <c r="A4" s="37"/>
      <c r="B4" s="38"/>
      <c r="C4" s="36"/>
      <c r="D4" s="36"/>
      <c r="E4" s="36"/>
      <c r="F4" s="28" t="s">
        <v>8</v>
      </c>
      <c r="G4" s="29"/>
      <c r="H4" s="28" t="s">
        <v>9</v>
      </c>
      <c r="I4" s="29"/>
      <c r="J4" s="29"/>
      <c r="K4" s="28" t="s">
        <v>10</v>
      </c>
      <c r="L4" s="30"/>
      <c r="M4" s="30"/>
      <c r="N4" s="29"/>
      <c r="O4" s="26" t="s">
        <v>11</v>
      </c>
      <c r="P4" s="26"/>
      <c r="Q4" s="28" t="s">
        <v>12</v>
      </c>
      <c r="R4" s="29"/>
      <c r="S4" s="28" t="s">
        <v>13</v>
      </c>
      <c r="T4" s="29"/>
      <c r="U4" s="28" t="s">
        <v>14</v>
      </c>
      <c r="V4" s="29"/>
      <c r="W4" s="29"/>
      <c r="X4" s="28" t="s">
        <v>15</v>
      </c>
      <c r="Y4" s="29"/>
      <c r="Z4" s="22" t="s">
        <v>16</v>
      </c>
      <c r="AA4" s="31"/>
      <c r="AB4" s="31"/>
      <c r="AC4" s="28" t="s">
        <v>17</v>
      </c>
      <c r="AD4" s="29"/>
      <c r="AE4" s="29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</row>
    <row r="5" spans="1:16376" s="8" customFormat="1" ht="24" customHeight="1" x14ac:dyDescent="0.15">
      <c r="A5" s="37"/>
      <c r="B5" s="38"/>
      <c r="C5" s="36"/>
      <c r="D5" s="36"/>
      <c r="E5" s="36"/>
      <c r="F5" s="23" t="s">
        <v>2</v>
      </c>
      <c r="G5" s="23" t="s">
        <v>3</v>
      </c>
      <c r="H5" s="23" t="s">
        <v>2</v>
      </c>
      <c r="I5" s="23" t="s">
        <v>3</v>
      </c>
      <c r="J5" s="23" t="s">
        <v>4</v>
      </c>
      <c r="K5" s="23" t="s">
        <v>2</v>
      </c>
      <c r="L5" s="39" t="s">
        <v>3</v>
      </c>
      <c r="M5" s="40"/>
      <c r="N5" s="23" t="s">
        <v>63</v>
      </c>
      <c r="O5" s="23" t="s">
        <v>2</v>
      </c>
      <c r="P5" s="23" t="s">
        <v>3</v>
      </c>
      <c r="Q5" s="23" t="s">
        <v>2</v>
      </c>
      <c r="R5" s="23" t="s">
        <v>3</v>
      </c>
      <c r="S5" s="23" t="s">
        <v>2</v>
      </c>
      <c r="T5" s="23" t="s">
        <v>3</v>
      </c>
      <c r="U5" s="23" t="s">
        <v>2</v>
      </c>
      <c r="V5" s="23" t="s">
        <v>3</v>
      </c>
      <c r="W5" s="23" t="s">
        <v>4</v>
      </c>
      <c r="X5" s="23" t="s">
        <v>2</v>
      </c>
      <c r="Y5" s="23" t="s">
        <v>4</v>
      </c>
      <c r="Z5" s="36" t="s">
        <v>2</v>
      </c>
      <c r="AA5" s="36" t="s">
        <v>3</v>
      </c>
      <c r="AB5" s="36" t="s">
        <v>4</v>
      </c>
      <c r="AC5" s="23" t="s">
        <v>2</v>
      </c>
      <c r="AD5" s="23" t="s">
        <v>3</v>
      </c>
      <c r="AE5" s="23" t="s">
        <v>4</v>
      </c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</row>
    <row r="6" spans="1:16376" s="8" customFormat="1" ht="50.25" customHeight="1" x14ac:dyDescent="0.15">
      <c r="A6" s="37"/>
      <c r="B6" s="38"/>
      <c r="C6" s="36"/>
      <c r="D6" s="36"/>
      <c r="E6" s="36"/>
      <c r="F6" s="23"/>
      <c r="G6" s="23"/>
      <c r="H6" s="23"/>
      <c r="I6" s="23"/>
      <c r="J6" s="23"/>
      <c r="K6" s="23"/>
      <c r="L6" s="22"/>
      <c r="M6" s="21" t="s">
        <v>18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36"/>
      <c r="AA6" s="36"/>
      <c r="AB6" s="36"/>
      <c r="AC6" s="23"/>
      <c r="AD6" s="23"/>
      <c r="AE6" s="23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</row>
    <row r="7" spans="1:16376" s="12" customFormat="1" ht="24" customHeight="1" x14ac:dyDescent="0.15">
      <c r="A7" s="9"/>
      <c r="B7" s="10" t="s">
        <v>19</v>
      </c>
      <c r="C7" s="9">
        <f t="shared" ref="C7:C49" si="0">F7+H7+K7+O7+Q7+S7+U7+X7+Z7+AC7</f>
        <v>86291</v>
      </c>
      <c r="D7" s="9">
        <f>G7+I7+L7+P7+R7+T7+V7+AA7+AD7</f>
        <v>67482</v>
      </c>
      <c r="E7" s="9">
        <f>J7+N7+W7+Y7+AB7+AE7</f>
        <v>18809</v>
      </c>
      <c r="F7" s="9">
        <f t="shared" ref="F7:L7" si="1">SUM(F8:F49)</f>
        <v>2677</v>
      </c>
      <c r="G7" s="9">
        <f t="shared" si="1"/>
        <v>2677</v>
      </c>
      <c r="H7" s="9">
        <f t="shared" si="1"/>
        <v>15204</v>
      </c>
      <c r="I7" s="9">
        <f t="shared" si="1"/>
        <v>9801</v>
      </c>
      <c r="J7" s="9">
        <f t="shared" si="1"/>
        <v>5403</v>
      </c>
      <c r="K7" s="9">
        <f t="shared" si="1"/>
        <v>16335</v>
      </c>
      <c r="L7" s="20">
        <f t="shared" si="1"/>
        <v>11284</v>
      </c>
      <c r="M7" s="20">
        <f>SUM(M8:M49)</f>
        <v>1363</v>
      </c>
      <c r="N7" s="9">
        <f t="shared" ref="N7:AE7" si="2">SUM(N8:N49)</f>
        <v>5051</v>
      </c>
      <c r="O7" s="9">
        <f t="shared" si="2"/>
        <v>1105</v>
      </c>
      <c r="P7" s="9">
        <f t="shared" si="2"/>
        <v>1105</v>
      </c>
      <c r="Q7" s="9">
        <f t="shared" si="2"/>
        <v>425</v>
      </c>
      <c r="R7" s="9">
        <f t="shared" si="2"/>
        <v>425</v>
      </c>
      <c r="S7" s="9">
        <f t="shared" si="2"/>
        <v>1598</v>
      </c>
      <c r="T7" s="9">
        <f t="shared" si="2"/>
        <v>1598</v>
      </c>
      <c r="U7" s="9">
        <f t="shared" si="2"/>
        <v>2703</v>
      </c>
      <c r="V7" s="9">
        <f t="shared" si="2"/>
        <v>1703</v>
      </c>
      <c r="W7" s="9">
        <f t="shared" si="2"/>
        <v>1000</v>
      </c>
      <c r="X7" s="9">
        <f t="shared" si="2"/>
        <v>270</v>
      </c>
      <c r="Y7" s="9">
        <f t="shared" si="2"/>
        <v>270</v>
      </c>
      <c r="Z7" s="9">
        <f t="shared" si="2"/>
        <v>16600</v>
      </c>
      <c r="AA7" s="9">
        <f t="shared" si="2"/>
        <v>14000</v>
      </c>
      <c r="AB7" s="9">
        <f t="shared" si="2"/>
        <v>2600</v>
      </c>
      <c r="AC7" s="9">
        <f t="shared" si="2"/>
        <v>29374</v>
      </c>
      <c r="AD7" s="9">
        <f t="shared" si="2"/>
        <v>24889</v>
      </c>
      <c r="AE7" s="9">
        <f t="shared" si="2"/>
        <v>4485</v>
      </c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</row>
    <row r="8" spans="1:16376" s="8" customFormat="1" ht="24" customHeight="1" x14ac:dyDescent="0.15">
      <c r="A8" s="13">
        <v>1</v>
      </c>
      <c r="B8" s="14" t="s">
        <v>20</v>
      </c>
      <c r="C8" s="15">
        <f t="shared" si="0"/>
        <v>2</v>
      </c>
      <c r="D8" s="9">
        <f t="shared" ref="D8:D49" si="3">G8+I8+L8+P8+R8+T8+V8+AA8+AD8</f>
        <v>2</v>
      </c>
      <c r="E8" s="9">
        <f t="shared" ref="E8:E49" si="4">J8+N8+W8+Y8+AB8+AE8</f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2</v>
      </c>
      <c r="L8" s="20">
        <v>2</v>
      </c>
      <c r="M8" s="20">
        <v>2</v>
      </c>
      <c r="N8" s="15">
        <f t="shared" ref="N8:N48" si="5">K8-L8</f>
        <v>0</v>
      </c>
      <c r="O8" s="15">
        <v>0</v>
      </c>
      <c r="P8" s="15">
        <v>0</v>
      </c>
      <c r="Q8" s="15"/>
      <c r="R8" s="15"/>
      <c r="S8" s="15"/>
      <c r="T8" s="15"/>
      <c r="U8" s="16"/>
      <c r="V8" s="16"/>
      <c r="W8" s="16"/>
      <c r="X8" s="15"/>
      <c r="Y8" s="15"/>
      <c r="Z8" s="15">
        <f>AA8+AB8</f>
        <v>0</v>
      </c>
      <c r="AA8" s="15"/>
      <c r="AB8" s="15"/>
      <c r="AC8" s="13"/>
      <c r="AD8" s="17"/>
      <c r="AE8" s="1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</row>
    <row r="9" spans="1:16376" s="8" customFormat="1" ht="24" customHeight="1" x14ac:dyDescent="0.15">
      <c r="A9" s="13">
        <v>2</v>
      </c>
      <c r="B9" s="14" t="s">
        <v>21</v>
      </c>
      <c r="C9" s="15">
        <f t="shared" si="0"/>
        <v>70</v>
      </c>
      <c r="D9" s="9">
        <f t="shared" si="3"/>
        <v>67</v>
      </c>
      <c r="E9" s="9">
        <f t="shared" si="4"/>
        <v>3</v>
      </c>
      <c r="F9" s="15">
        <v>16</v>
      </c>
      <c r="G9" s="15">
        <v>16</v>
      </c>
      <c r="H9" s="15">
        <v>0</v>
      </c>
      <c r="I9" s="15">
        <v>0</v>
      </c>
      <c r="J9" s="15">
        <v>0</v>
      </c>
      <c r="K9" s="15">
        <v>23</v>
      </c>
      <c r="L9" s="20">
        <v>21</v>
      </c>
      <c r="M9" s="20">
        <v>4</v>
      </c>
      <c r="N9" s="15">
        <f t="shared" si="5"/>
        <v>2</v>
      </c>
      <c r="O9" s="15">
        <v>27</v>
      </c>
      <c r="P9" s="15">
        <v>27</v>
      </c>
      <c r="Q9" s="15"/>
      <c r="R9" s="15"/>
      <c r="S9" s="15"/>
      <c r="T9" s="15"/>
      <c r="U9" s="15">
        <f t="shared" ref="U9:U46" si="6">V9+W9</f>
        <v>4</v>
      </c>
      <c r="V9" s="15">
        <v>3</v>
      </c>
      <c r="W9" s="15">
        <v>1</v>
      </c>
      <c r="X9" s="15"/>
      <c r="Y9" s="15"/>
      <c r="Z9" s="15">
        <f t="shared" ref="Z9:Z22" si="7">AA9+AB9</f>
        <v>0</v>
      </c>
      <c r="AA9" s="15"/>
      <c r="AB9" s="15"/>
      <c r="AC9" s="13"/>
      <c r="AD9" s="17"/>
      <c r="AE9" s="1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</row>
    <row r="10" spans="1:16376" s="8" customFormat="1" ht="24" customHeight="1" x14ac:dyDescent="0.15">
      <c r="A10" s="13">
        <v>3</v>
      </c>
      <c r="B10" s="14" t="s">
        <v>22</v>
      </c>
      <c r="C10" s="15">
        <f t="shared" si="0"/>
        <v>210</v>
      </c>
      <c r="D10" s="9">
        <f t="shared" si="3"/>
        <v>136</v>
      </c>
      <c r="E10" s="9">
        <f t="shared" si="4"/>
        <v>74</v>
      </c>
      <c r="F10" s="15">
        <v>16</v>
      </c>
      <c r="G10" s="15">
        <v>16</v>
      </c>
      <c r="H10" s="15">
        <v>45</v>
      </c>
      <c r="I10" s="15">
        <v>30</v>
      </c>
      <c r="J10" s="15">
        <v>15</v>
      </c>
      <c r="K10" s="15">
        <v>112</v>
      </c>
      <c r="L10" s="20">
        <v>57</v>
      </c>
      <c r="M10" s="20">
        <v>9</v>
      </c>
      <c r="N10" s="15">
        <f t="shared" si="5"/>
        <v>55</v>
      </c>
      <c r="O10" s="15">
        <v>27</v>
      </c>
      <c r="P10" s="15">
        <v>27</v>
      </c>
      <c r="Q10" s="15"/>
      <c r="R10" s="15"/>
      <c r="S10" s="15"/>
      <c r="T10" s="15"/>
      <c r="U10" s="15">
        <f t="shared" si="6"/>
        <v>10</v>
      </c>
      <c r="V10" s="15">
        <v>6</v>
      </c>
      <c r="W10" s="15">
        <v>4</v>
      </c>
      <c r="X10" s="15"/>
      <c r="Y10" s="15"/>
      <c r="Z10" s="15">
        <f t="shared" si="7"/>
        <v>0</v>
      </c>
      <c r="AA10" s="15"/>
      <c r="AB10" s="15"/>
      <c r="AC10" s="13"/>
      <c r="AD10" s="17"/>
      <c r="AE10" s="1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</row>
    <row r="11" spans="1:16376" s="8" customFormat="1" ht="24" customHeight="1" x14ac:dyDescent="0.15">
      <c r="A11" s="13">
        <v>4</v>
      </c>
      <c r="B11" s="14" t="s">
        <v>23</v>
      </c>
      <c r="C11" s="15">
        <f t="shared" si="0"/>
        <v>147</v>
      </c>
      <c r="D11" s="9">
        <f t="shared" si="3"/>
        <v>96</v>
      </c>
      <c r="E11" s="9">
        <f t="shared" si="4"/>
        <v>51</v>
      </c>
      <c r="F11" s="15">
        <v>16</v>
      </c>
      <c r="G11" s="15">
        <v>16</v>
      </c>
      <c r="H11" s="15">
        <v>0</v>
      </c>
      <c r="I11" s="15">
        <v>0</v>
      </c>
      <c r="J11" s="15">
        <v>0</v>
      </c>
      <c r="K11" s="15">
        <v>97</v>
      </c>
      <c r="L11" s="20">
        <v>48</v>
      </c>
      <c r="M11" s="20">
        <v>7</v>
      </c>
      <c r="N11" s="15">
        <f t="shared" si="5"/>
        <v>49</v>
      </c>
      <c r="O11" s="15">
        <v>27</v>
      </c>
      <c r="P11" s="15">
        <v>27</v>
      </c>
      <c r="Q11" s="15"/>
      <c r="R11" s="15"/>
      <c r="S11" s="15"/>
      <c r="T11" s="15"/>
      <c r="U11" s="15">
        <f t="shared" si="6"/>
        <v>7</v>
      </c>
      <c r="V11" s="15">
        <v>5</v>
      </c>
      <c r="W11" s="15">
        <v>2</v>
      </c>
      <c r="X11" s="15"/>
      <c r="Y11" s="15"/>
      <c r="Z11" s="15">
        <f t="shared" si="7"/>
        <v>0</v>
      </c>
      <c r="AA11" s="15"/>
      <c r="AB11" s="15"/>
      <c r="AC11" s="13"/>
      <c r="AD11" s="17"/>
      <c r="AE11" s="1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</row>
    <row r="12" spans="1:16376" s="8" customFormat="1" ht="24" customHeight="1" x14ac:dyDescent="0.15">
      <c r="A12" s="13">
        <v>5</v>
      </c>
      <c r="B12" s="14" t="s">
        <v>24</v>
      </c>
      <c r="C12" s="15">
        <f t="shared" si="0"/>
        <v>50</v>
      </c>
      <c r="D12" s="9">
        <f t="shared" si="3"/>
        <v>48</v>
      </c>
      <c r="E12" s="9">
        <f t="shared" si="4"/>
        <v>2</v>
      </c>
      <c r="F12" s="15">
        <v>16</v>
      </c>
      <c r="G12" s="15">
        <v>16</v>
      </c>
      <c r="H12" s="15">
        <v>0</v>
      </c>
      <c r="I12" s="15">
        <v>0</v>
      </c>
      <c r="J12" s="15">
        <v>0</v>
      </c>
      <c r="K12" s="15">
        <v>3</v>
      </c>
      <c r="L12" s="20">
        <v>2</v>
      </c>
      <c r="M12" s="20">
        <v>2</v>
      </c>
      <c r="N12" s="15">
        <f t="shared" si="5"/>
        <v>1</v>
      </c>
      <c r="O12" s="15">
        <v>27</v>
      </c>
      <c r="P12" s="15">
        <v>27</v>
      </c>
      <c r="Q12" s="15"/>
      <c r="R12" s="15"/>
      <c r="S12" s="15"/>
      <c r="T12" s="15"/>
      <c r="U12" s="15">
        <f t="shared" si="6"/>
        <v>4</v>
      </c>
      <c r="V12" s="15">
        <v>3</v>
      </c>
      <c r="W12" s="15">
        <v>1</v>
      </c>
      <c r="X12" s="15"/>
      <c r="Y12" s="15"/>
      <c r="Z12" s="15">
        <f t="shared" si="7"/>
        <v>0</v>
      </c>
      <c r="AA12" s="15"/>
      <c r="AB12" s="15"/>
      <c r="AC12" s="13"/>
      <c r="AD12" s="17"/>
      <c r="AE12" s="1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</row>
    <row r="13" spans="1:16376" s="8" customFormat="1" ht="24" customHeight="1" x14ac:dyDescent="0.15">
      <c r="A13" s="13">
        <v>6</v>
      </c>
      <c r="B13" s="14" t="s">
        <v>25</v>
      </c>
      <c r="C13" s="15">
        <f t="shared" si="0"/>
        <v>140</v>
      </c>
      <c r="D13" s="9">
        <f t="shared" si="3"/>
        <v>110</v>
      </c>
      <c r="E13" s="9">
        <f t="shared" si="4"/>
        <v>30</v>
      </c>
      <c r="F13" s="15">
        <v>16</v>
      </c>
      <c r="G13" s="15">
        <v>16</v>
      </c>
      <c r="H13" s="15">
        <v>0</v>
      </c>
      <c r="I13" s="15">
        <v>0</v>
      </c>
      <c r="J13" s="15">
        <v>0</v>
      </c>
      <c r="K13" s="15">
        <v>93</v>
      </c>
      <c r="L13" s="20">
        <v>64</v>
      </c>
      <c r="M13" s="20">
        <v>12</v>
      </c>
      <c r="N13" s="15">
        <f t="shared" si="5"/>
        <v>29</v>
      </c>
      <c r="O13" s="15">
        <v>27</v>
      </c>
      <c r="P13" s="15">
        <v>27</v>
      </c>
      <c r="Q13" s="15"/>
      <c r="R13" s="15"/>
      <c r="S13" s="15"/>
      <c r="T13" s="15"/>
      <c r="U13" s="15">
        <f t="shared" si="6"/>
        <v>4</v>
      </c>
      <c r="V13" s="15">
        <v>3</v>
      </c>
      <c r="W13" s="15">
        <v>1</v>
      </c>
      <c r="X13" s="15"/>
      <c r="Y13" s="15"/>
      <c r="Z13" s="15">
        <f t="shared" si="7"/>
        <v>0</v>
      </c>
      <c r="AA13" s="15"/>
      <c r="AB13" s="15"/>
      <c r="AC13" s="13"/>
      <c r="AD13" s="17"/>
      <c r="AE13" s="1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</row>
    <row r="14" spans="1:16376" s="8" customFormat="1" ht="24" customHeight="1" x14ac:dyDescent="0.15">
      <c r="A14" s="13">
        <v>7</v>
      </c>
      <c r="B14" s="14" t="s">
        <v>26</v>
      </c>
      <c r="C14" s="15">
        <f t="shared" si="0"/>
        <v>2319</v>
      </c>
      <c r="D14" s="9">
        <f t="shared" si="3"/>
        <v>1568</v>
      </c>
      <c r="E14" s="9">
        <f t="shared" si="4"/>
        <v>751</v>
      </c>
      <c r="F14" s="15">
        <v>16</v>
      </c>
      <c r="G14" s="15">
        <v>16</v>
      </c>
      <c r="H14" s="15">
        <v>688</v>
      </c>
      <c r="I14" s="15">
        <v>189</v>
      </c>
      <c r="J14" s="15">
        <v>499</v>
      </c>
      <c r="K14" s="15">
        <v>190</v>
      </c>
      <c r="L14" s="20">
        <v>130</v>
      </c>
      <c r="M14" s="20">
        <v>17</v>
      </c>
      <c r="N14" s="15">
        <f t="shared" si="5"/>
        <v>60</v>
      </c>
      <c r="O14" s="15">
        <v>27</v>
      </c>
      <c r="P14" s="15">
        <v>27</v>
      </c>
      <c r="Q14" s="15">
        <v>27</v>
      </c>
      <c r="R14" s="15">
        <v>27</v>
      </c>
      <c r="S14" s="15">
        <v>50</v>
      </c>
      <c r="T14" s="15">
        <v>50</v>
      </c>
      <c r="U14" s="15">
        <f t="shared" si="6"/>
        <v>15</v>
      </c>
      <c r="V14" s="15">
        <v>9</v>
      </c>
      <c r="W14" s="15">
        <v>6</v>
      </c>
      <c r="X14" s="15">
        <v>2</v>
      </c>
      <c r="Y14" s="15">
        <v>2</v>
      </c>
      <c r="Z14" s="15">
        <f t="shared" si="7"/>
        <v>0</v>
      </c>
      <c r="AA14" s="15"/>
      <c r="AB14" s="15"/>
      <c r="AC14" s="13">
        <f t="shared" ref="AC14:AC43" si="8">AD14+AE14</f>
        <v>1304</v>
      </c>
      <c r="AD14" s="18">
        <v>1120</v>
      </c>
      <c r="AE14" s="18">
        <v>184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</row>
    <row r="15" spans="1:16376" s="8" customFormat="1" ht="24" customHeight="1" x14ac:dyDescent="0.15">
      <c r="A15" s="13">
        <v>8</v>
      </c>
      <c r="B15" s="14" t="s">
        <v>27</v>
      </c>
      <c r="C15" s="15">
        <f t="shared" si="0"/>
        <v>971</v>
      </c>
      <c r="D15" s="9">
        <f t="shared" si="3"/>
        <v>651</v>
      </c>
      <c r="E15" s="9">
        <f t="shared" si="4"/>
        <v>320</v>
      </c>
      <c r="F15" s="15">
        <v>16</v>
      </c>
      <c r="G15" s="15">
        <v>16</v>
      </c>
      <c r="H15" s="15">
        <v>326</v>
      </c>
      <c r="I15" s="15">
        <v>216</v>
      </c>
      <c r="J15" s="15">
        <v>110</v>
      </c>
      <c r="K15" s="15">
        <v>549</v>
      </c>
      <c r="L15" s="20">
        <v>361</v>
      </c>
      <c r="M15" s="20">
        <v>41</v>
      </c>
      <c r="N15" s="15">
        <f t="shared" si="5"/>
        <v>188</v>
      </c>
      <c r="O15" s="15">
        <v>27</v>
      </c>
      <c r="P15" s="15">
        <v>27</v>
      </c>
      <c r="Q15" s="15">
        <v>1</v>
      </c>
      <c r="R15" s="15">
        <v>1</v>
      </c>
      <c r="S15" s="15"/>
      <c r="T15" s="15"/>
      <c r="U15" s="15">
        <f t="shared" si="6"/>
        <v>48</v>
      </c>
      <c r="V15" s="15">
        <v>30</v>
      </c>
      <c r="W15" s="15">
        <v>18</v>
      </c>
      <c r="X15" s="15">
        <v>4</v>
      </c>
      <c r="Y15" s="15">
        <v>4</v>
      </c>
      <c r="Z15" s="15">
        <f t="shared" si="7"/>
        <v>0</v>
      </c>
      <c r="AA15" s="15"/>
      <c r="AB15" s="15"/>
      <c r="AC15" s="13"/>
      <c r="AD15" s="18"/>
      <c r="AE15" s="18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</row>
    <row r="16" spans="1:16376" s="8" customFormat="1" ht="24" customHeight="1" x14ac:dyDescent="0.15">
      <c r="A16" s="13">
        <v>9</v>
      </c>
      <c r="B16" s="14" t="s">
        <v>28</v>
      </c>
      <c r="C16" s="15">
        <f t="shared" si="0"/>
        <v>815</v>
      </c>
      <c r="D16" s="9">
        <f t="shared" si="3"/>
        <v>482</v>
      </c>
      <c r="E16" s="9">
        <f t="shared" si="4"/>
        <v>333</v>
      </c>
      <c r="F16" s="15">
        <v>16</v>
      </c>
      <c r="G16" s="15">
        <v>16</v>
      </c>
      <c r="H16" s="15">
        <v>356</v>
      </c>
      <c r="I16" s="15">
        <v>236</v>
      </c>
      <c r="J16" s="15">
        <v>120</v>
      </c>
      <c r="K16" s="15">
        <v>340</v>
      </c>
      <c r="L16" s="20">
        <v>191</v>
      </c>
      <c r="M16" s="20">
        <v>19</v>
      </c>
      <c r="N16" s="15">
        <f t="shared" si="5"/>
        <v>149</v>
      </c>
      <c r="O16" s="15">
        <v>27</v>
      </c>
      <c r="P16" s="15">
        <v>27</v>
      </c>
      <c r="Q16" s="15"/>
      <c r="R16" s="15"/>
      <c r="S16" s="15"/>
      <c r="T16" s="15"/>
      <c r="U16" s="15">
        <f t="shared" si="6"/>
        <v>19</v>
      </c>
      <c r="V16" s="15">
        <v>12</v>
      </c>
      <c r="W16" s="15">
        <v>7</v>
      </c>
      <c r="X16" s="15">
        <v>2</v>
      </c>
      <c r="Y16" s="15">
        <v>2</v>
      </c>
      <c r="Z16" s="15">
        <f t="shared" si="7"/>
        <v>0</v>
      </c>
      <c r="AA16" s="15"/>
      <c r="AB16" s="15"/>
      <c r="AC16" s="13">
        <f t="shared" si="8"/>
        <v>55</v>
      </c>
      <c r="AD16" s="18"/>
      <c r="AE16" s="18">
        <v>55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</row>
    <row r="17" spans="1:16376" s="8" customFormat="1" ht="24" customHeight="1" x14ac:dyDescent="0.15">
      <c r="A17" s="13">
        <v>10</v>
      </c>
      <c r="B17" s="14" t="s">
        <v>29</v>
      </c>
      <c r="C17" s="15">
        <f t="shared" si="0"/>
        <v>2405</v>
      </c>
      <c r="D17" s="9">
        <f t="shared" si="3"/>
        <v>1860</v>
      </c>
      <c r="E17" s="9">
        <f t="shared" si="4"/>
        <v>545</v>
      </c>
      <c r="F17" s="15">
        <v>60</v>
      </c>
      <c r="G17" s="15">
        <v>60</v>
      </c>
      <c r="H17" s="15">
        <v>434</v>
      </c>
      <c r="I17" s="15">
        <v>287</v>
      </c>
      <c r="J17" s="15">
        <v>147</v>
      </c>
      <c r="K17" s="15">
        <v>746</v>
      </c>
      <c r="L17" s="20">
        <v>572</v>
      </c>
      <c r="M17" s="20">
        <v>63</v>
      </c>
      <c r="N17" s="15">
        <f t="shared" si="5"/>
        <v>174</v>
      </c>
      <c r="O17" s="15">
        <v>27</v>
      </c>
      <c r="P17" s="15">
        <v>27</v>
      </c>
      <c r="Q17" s="15"/>
      <c r="R17" s="15"/>
      <c r="S17" s="15"/>
      <c r="T17" s="15"/>
      <c r="U17" s="15">
        <f t="shared" si="6"/>
        <v>105</v>
      </c>
      <c r="V17" s="15">
        <v>66</v>
      </c>
      <c r="W17" s="15">
        <v>39</v>
      </c>
      <c r="X17" s="15">
        <v>6</v>
      </c>
      <c r="Y17" s="15">
        <v>6</v>
      </c>
      <c r="Z17" s="15">
        <f t="shared" si="7"/>
        <v>0</v>
      </c>
      <c r="AA17" s="15"/>
      <c r="AB17" s="15"/>
      <c r="AC17" s="13">
        <f t="shared" si="8"/>
        <v>1027</v>
      </c>
      <c r="AD17" s="18">
        <v>848</v>
      </c>
      <c r="AE17" s="18">
        <v>179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</row>
    <row r="18" spans="1:16376" s="8" customFormat="1" ht="24" customHeight="1" x14ac:dyDescent="0.15">
      <c r="A18" s="13">
        <v>11</v>
      </c>
      <c r="B18" s="14" t="s">
        <v>30</v>
      </c>
      <c r="C18" s="15">
        <f t="shared" si="0"/>
        <v>1960</v>
      </c>
      <c r="D18" s="9">
        <f t="shared" si="3"/>
        <v>1588</v>
      </c>
      <c r="E18" s="9">
        <f t="shared" si="4"/>
        <v>372</v>
      </c>
      <c r="F18" s="15">
        <v>16</v>
      </c>
      <c r="G18" s="15">
        <v>16</v>
      </c>
      <c r="H18" s="15">
        <v>367</v>
      </c>
      <c r="I18" s="15">
        <v>243</v>
      </c>
      <c r="J18" s="15">
        <v>124</v>
      </c>
      <c r="K18" s="15">
        <v>463</v>
      </c>
      <c r="L18" s="20">
        <v>403</v>
      </c>
      <c r="M18" s="20">
        <v>46</v>
      </c>
      <c r="N18" s="15">
        <f t="shared" si="5"/>
        <v>60</v>
      </c>
      <c r="O18" s="15">
        <v>27</v>
      </c>
      <c r="P18" s="15">
        <v>27</v>
      </c>
      <c r="Q18" s="15">
        <v>4</v>
      </c>
      <c r="R18" s="15">
        <v>4</v>
      </c>
      <c r="S18" s="15"/>
      <c r="T18" s="15"/>
      <c r="U18" s="15">
        <f t="shared" si="6"/>
        <v>75</v>
      </c>
      <c r="V18" s="15">
        <v>47</v>
      </c>
      <c r="W18" s="15">
        <v>28</v>
      </c>
      <c r="X18" s="15">
        <v>6</v>
      </c>
      <c r="Y18" s="15">
        <v>6</v>
      </c>
      <c r="Z18" s="15">
        <f t="shared" si="7"/>
        <v>0</v>
      </c>
      <c r="AA18" s="15"/>
      <c r="AB18" s="15"/>
      <c r="AC18" s="13">
        <f t="shared" si="8"/>
        <v>1002</v>
      </c>
      <c r="AD18" s="18">
        <v>848</v>
      </c>
      <c r="AE18" s="18">
        <v>154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</row>
    <row r="19" spans="1:16376" s="8" customFormat="1" ht="24" customHeight="1" x14ac:dyDescent="0.15">
      <c r="A19" s="13">
        <v>12</v>
      </c>
      <c r="B19" s="14" t="s">
        <v>31</v>
      </c>
      <c r="C19" s="15">
        <f t="shared" si="0"/>
        <v>503</v>
      </c>
      <c r="D19" s="9">
        <f t="shared" si="3"/>
        <v>295</v>
      </c>
      <c r="E19" s="9">
        <f t="shared" si="4"/>
        <v>208</v>
      </c>
      <c r="F19" s="15">
        <v>16</v>
      </c>
      <c r="G19" s="15">
        <v>16</v>
      </c>
      <c r="H19" s="15">
        <v>276</v>
      </c>
      <c r="I19" s="15">
        <v>183</v>
      </c>
      <c r="J19" s="15">
        <v>93</v>
      </c>
      <c r="K19" s="15">
        <v>141</v>
      </c>
      <c r="L19" s="20">
        <v>62</v>
      </c>
      <c r="M19" s="20">
        <v>10</v>
      </c>
      <c r="N19" s="15">
        <f t="shared" si="5"/>
        <v>79</v>
      </c>
      <c r="O19" s="15">
        <v>27</v>
      </c>
      <c r="P19" s="15">
        <v>27</v>
      </c>
      <c r="Q19" s="15">
        <v>1</v>
      </c>
      <c r="R19" s="15">
        <v>1</v>
      </c>
      <c r="S19" s="15"/>
      <c r="T19" s="15"/>
      <c r="U19" s="15">
        <f t="shared" si="6"/>
        <v>10</v>
      </c>
      <c r="V19" s="15">
        <v>6</v>
      </c>
      <c r="W19" s="15">
        <v>4</v>
      </c>
      <c r="X19" s="15">
        <v>2</v>
      </c>
      <c r="Y19" s="15">
        <v>2</v>
      </c>
      <c r="Z19" s="15">
        <f t="shared" si="7"/>
        <v>0</v>
      </c>
      <c r="AA19" s="15"/>
      <c r="AB19" s="15"/>
      <c r="AC19" s="13">
        <f t="shared" si="8"/>
        <v>30</v>
      </c>
      <c r="AD19" s="18"/>
      <c r="AE19" s="18">
        <v>30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</row>
    <row r="20" spans="1:16376" s="8" customFormat="1" ht="24" customHeight="1" x14ac:dyDescent="0.15">
      <c r="A20" s="13">
        <v>13</v>
      </c>
      <c r="B20" s="14" t="s">
        <v>32</v>
      </c>
      <c r="C20" s="15">
        <f t="shared" si="0"/>
        <v>1414</v>
      </c>
      <c r="D20" s="9">
        <f t="shared" si="3"/>
        <v>1195</v>
      </c>
      <c r="E20" s="9">
        <f t="shared" si="4"/>
        <v>219</v>
      </c>
      <c r="F20" s="15">
        <v>16</v>
      </c>
      <c r="G20" s="15">
        <v>16</v>
      </c>
      <c r="H20" s="15">
        <v>376</v>
      </c>
      <c r="I20" s="15">
        <v>249</v>
      </c>
      <c r="J20" s="15">
        <v>127</v>
      </c>
      <c r="K20" s="15">
        <v>895</v>
      </c>
      <c r="L20" s="20">
        <v>842</v>
      </c>
      <c r="M20" s="20">
        <v>90</v>
      </c>
      <c r="N20" s="15">
        <f t="shared" si="5"/>
        <v>53</v>
      </c>
      <c r="O20" s="15">
        <v>27</v>
      </c>
      <c r="P20" s="15">
        <v>27</v>
      </c>
      <c r="Q20" s="15">
        <v>5</v>
      </c>
      <c r="R20" s="15">
        <v>5</v>
      </c>
      <c r="S20" s="15"/>
      <c r="T20" s="15"/>
      <c r="U20" s="15">
        <f t="shared" si="6"/>
        <v>89</v>
      </c>
      <c r="V20" s="15">
        <v>56</v>
      </c>
      <c r="W20" s="15">
        <v>33</v>
      </c>
      <c r="X20" s="15">
        <v>6</v>
      </c>
      <c r="Y20" s="15">
        <v>6</v>
      </c>
      <c r="Z20" s="15">
        <f t="shared" si="7"/>
        <v>0</v>
      </c>
      <c r="AA20" s="15"/>
      <c r="AB20" s="15"/>
      <c r="AC20" s="13"/>
      <c r="AD20" s="18"/>
      <c r="AE20" s="18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</row>
    <row r="21" spans="1:16376" s="8" customFormat="1" ht="24" customHeight="1" x14ac:dyDescent="0.15">
      <c r="A21" s="13">
        <v>14</v>
      </c>
      <c r="B21" s="14" t="s">
        <v>33</v>
      </c>
      <c r="C21" s="15">
        <f t="shared" si="0"/>
        <v>3096</v>
      </c>
      <c r="D21" s="9">
        <f t="shared" si="3"/>
        <v>2455</v>
      </c>
      <c r="E21" s="9">
        <f t="shared" si="4"/>
        <v>641</v>
      </c>
      <c r="F21" s="15">
        <v>55</v>
      </c>
      <c r="G21" s="15">
        <v>55</v>
      </c>
      <c r="H21" s="15">
        <v>307</v>
      </c>
      <c r="I21" s="15">
        <v>203</v>
      </c>
      <c r="J21" s="15">
        <v>104</v>
      </c>
      <c r="K21" s="15">
        <v>717</v>
      </c>
      <c r="L21" s="20">
        <v>529</v>
      </c>
      <c r="M21" s="20">
        <v>59</v>
      </c>
      <c r="N21" s="15">
        <f t="shared" si="5"/>
        <v>188</v>
      </c>
      <c r="O21" s="15">
        <v>27</v>
      </c>
      <c r="P21" s="15">
        <v>27</v>
      </c>
      <c r="Q21" s="15">
        <v>12</v>
      </c>
      <c r="R21" s="15">
        <v>12</v>
      </c>
      <c r="S21" s="15"/>
      <c r="T21" s="15"/>
      <c r="U21" s="15">
        <f t="shared" si="6"/>
        <v>236</v>
      </c>
      <c r="V21" s="15">
        <v>149</v>
      </c>
      <c r="W21" s="15">
        <v>87</v>
      </c>
      <c r="X21" s="15">
        <v>9</v>
      </c>
      <c r="Y21" s="15">
        <v>9</v>
      </c>
      <c r="Z21" s="15">
        <f t="shared" si="7"/>
        <v>0</v>
      </c>
      <c r="AA21" s="15"/>
      <c r="AB21" s="15"/>
      <c r="AC21" s="13">
        <f t="shared" si="8"/>
        <v>1733</v>
      </c>
      <c r="AD21" s="18">
        <v>1480</v>
      </c>
      <c r="AE21" s="18">
        <v>253</v>
      </c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</row>
    <row r="22" spans="1:16376" s="8" customFormat="1" ht="24" customHeight="1" x14ac:dyDescent="0.15">
      <c r="A22" s="13">
        <v>15</v>
      </c>
      <c r="B22" s="14" t="s">
        <v>34</v>
      </c>
      <c r="C22" s="15">
        <f t="shared" si="0"/>
        <v>11749</v>
      </c>
      <c r="D22" s="9">
        <f t="shared" si="3"/>
        <v>9658</v>
      </c>
      <c r="E22" s="9">
        <f t="shared" si="4"/>
        <v>2091</v>
      </c>
      <c r="F22" s="15">
        <v>16</v>
      </c>
      <c r="G22" s="15">
        <v>16</v>
      </c>
      <c r="H22" s="15">
        <v>374</v>
      </c>
      <c r="I22" s="15">
        <v>247</v>
      </c>
      <c r="J22" s="15">
        <v>127</v>
      </c>
      <c r="K22" s="15">
        <v>691</v>
      </c>
      <c r="L22" s="20">
        <v>511</v>
      </c>
      <c r="M22" s="20">
        <v>58</v>
      </c>
      <c r="N22" s="15">
        <f t="shared" si="5"/>
        <v>180</v>
      </c>
      <c r="O22" s="15">
        <v>27</v>
      </c>
      <c r="P22" s="15">
        <v>27</v>
      </c>
      <c r="Q22" s="15">
        <v>21</v>
      </c>
      <c r="R22" s="15">
        <v>21</v>
      </c>
      <c r="S22" s="15"/>
      <c r="T22" s="15"/>
      <c r="U22" s="15">
        <f t="shared" si="6"/>
        <v>114</v>
      </c>
      <c r="V22" s="15">
        <v>72</v>
      </c>
      <c r="W22" s="15">
        <v>42</v>
      </c>
      <c r="X22" s="15">
        <v>6</v>
      </c>
      <c r="Y22" s="15">
        <v>6</v>
      </c>
      <c r="Z22" s="15">
        <f t="shared" si="7"/>
        <v>7300</v>
      </c>
      <c r="AA22" s="15">
        <v>6000</v>
      </c>
      <c r="AB22" s="15">
        <v>1300</v>
      </c>
      <c r="AC22" s="13">
        <f t="shared" si="8"/>
        <v>3200</v>
      </c>
      <c r="AD22" s="18">
        <v>2764</v>
      </c>
      <c r="AE22" s="18">
        <v>436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</row>
    <row r="23" spans="1:16376" s="8" customFormat="1" ht="24" customHeight="1" x14ac:dyDescent="0.15">
      <c r="A23" s="13">
        <v>16</v>
      </c>
      <c r="B23" s="14" t="s">
        <v>35</v>
      </c>
      <c r="C23" s="15">
        <f t="shared" si="0"/>
        <v>2891</v>
      </c>
      <c r="D23" s="9">
        <f t="shared" si="3"/>
        <v>2338</v>
      </c>
      <c r="E23" s="9">
        <f t="shared" si="4"/>
        <v>553</v>
      </c>
      <c r="F23" s="15">
        <v>16</v>
      </c>
      <c r="G23" s="15">
        <v>16</v>
      </c>
      <c r="H23" s="15">
        <v>409</v>
      </c>
      <c r="I23" s="15">
        <v>271</v>
      </c>
      <c r="J23" s="15">
        <v>138</v>
      </c>
      <c r="K23" s="15">
        <v>419</v>
      </c>
      <c r="L23" s="20">
        <v>310</v>
      </c>
      <c r="M23" s="20">
        <v>35</v>
      </c>
      <c r="N23" s="15">
        <f t="shared" si="5"/>
        <v>109</v>
      </c>
      <c r="O23" s="15">
        <v>27</v>
      </c>
      <c r="P23" s="15">
        <v>27</v>
      </c>
      <c r="Q23" s="15">
        <v>6</v>
      </c>
      <c r="R23" s="15">
        <v>6</v>
      </c>
      <c r="S23" s="15"/>
      <c r="T23" s="15"/>
      <c r="U23" s="15">
        <f t="shared" si="6"/>
        <v>71</v>
      </c>
      <c r="V23" s="15">
        <v>45</v>
      </c>
      <c r="W23" s="15">
        <v>26</v>
      </c>
      <c r="X23" s="15">
        <v>6</v>
      </c>
      <c r="Y23" s="15">
        <v>6</v>
      </c>
      <c r="Z23" s="15">
        <f t="shared" ref="Z23:Z49" si="9">AA23+AB23</f>
        <v>0</v>
      </c>
      <c r="AA23" s="15"/>
      <c r="AB23" s="15"/>
      <c r="AC23" s="13">
        <f t="shared" si="8"/>
        <v>1937</v>
      </c>
      <c r="AD23" s="18">
        <v>1663</v>
      </c>
      <c r="AE23" s="18">
        <v>274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</row>
    <row r="24" spans="1:16376" s="8" customFormat="1" ht="24" customHeight="1" x14ac:dyDescent="0.15">
      <c r="A24" s="13">
        <v>17</v>
      </c>
      <c r="B24" s="14" t="s">
        <v>36</v>
      </c>
      <c r="C24" s="15">
        <f t="shared" si="0"/>
        <v>2134</v>
      </c>
      <c r="D24" s="9">
        <f t="shared" si="3"/>
        <v>1751</v>
      </c>
      <c r="E24" s="9">
        <f t="shared" si="4"/>
        <v>383</v>
      </c>
      <c r="F24" s="15">
        <v>16</v>
      </c>
      <c r="G24" s="15">
        <v>16</v>
      </c>
      <c r="H24" s="15">
        <v>410</v>
      </c>
      <c r="I24" s="15">
        <v>271</v>
      </c>
      <c r="J24" s="15">
        <v>139</v>
      </c>
      <c r="K24" s="15">
        <v>552</v>
      </c>
      <c r="L24" s="20">
        <v>505</v>
      </c>
      <c r="M24" s="20">
        <v>55</v>
      </c>
      <c r="N24" s="15">
        <f t="shared" si="5"/>
        <v>47</v>
      </c>
      <c r="O24" s="15">
        <v>27</v>
      </c>
      <c r="P24" s="15">
        <v>27</v>
      </c>
      <c r="Q24" s="15">
        <v>22</v>
      </c>
      <c r="R24" s="15">
        <v>22</v>
      </c>
      <c r="S24" s="15"/>
      <c r="T24" s="15"/>
      <c r="U24" s="15">
        <f t="shared" si="6"/>
        <v>96</v>
      </c>
      <c r="V24" s="15">
        <v>60</v>
      </c>
      <c r="W24" s="15">
        <v>36</v>
      </c>
      <c r="X24" s="15">
        <v>9</v>
      </c>
      <c r="Y24" s="15">
        <v>9</v>
      </c>
      <c r="Z24" s="15">
        <f t="shared" si="9"/>
        <v>0</v>
      </c>
      <c r="AA24" s="15"/>
      <c r="AB24" s="15"/>
      <c r="AC24" s="13">
        <f t="shared" si="8"/>
        <v>1002</v>
      </c>
      <c r="AD24" s="18">
        <v>850</v>
      </c>
      <c r="AE24" s="18">
        <v>152</v>
      </c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</row>
    <row r="25" spans="1:16376" s="8" customFormat="1" ht="24" customHeight="1" x14ac:dyDescent="0.15">
      <c r="A25" s="13">
        <v>18</v>
      </c>
      <c r="B25" s="14" t="s">
        <v>37</v>
      </c>
      <c r="C25" s="15">
        <f t="shared" si="0"/>
        <v>2756</v>
      </c>
      <c r="D25" s="9">
        <f t="shared" si="3"/>
        <v>1995</v>
      </c>
      <c r="E25" s="9">
        <f t="shared" si="4"/>
        <v>761</v>
      </c>
      <c r="F25" s="15">
        <v>59</v>
      </c>
      <c r="G25" s="15">
        <v>59</v>
      </c>
      <c r="H25" s="15">
        <v>354</v>
      </c>
      <c r="I25" s="15">
        <v>234</v>
      </c>
      <c r="J25" s="15">
        <v>120</v>
      </c>
      <c r="K25" s="15">
        <v>681</v>
      </c>
      <c r="L25" s="20">
        <v>276</v>
      </c>
      <c r="M25" s="20">
        <v>32</v>
      </c>
      <c r="N25" s="15">
        <f t="shared" si="5"/>
        <v>405</v>
      </c>
      <c r="O25" s="15">
        <v>27</v>
      </c>
      <c r="P25" s="15">
        <v>27</v>
      </c>
      <c r="Q25" s="15">
        <v>201</v>
      </c>
      <c r="R25" s="15">
        <v>201</v>
      </c>
      <c r="S25" s="15"/>
      <c r="T25" s="15"/>
      <c r="U25" s="15">
        <f t="shared" si="6"/>
        <v>126</v>
      </c>
      <c r="V25" s="15">
        <v>80</v>
      </c>
      <c r="W25" s="15">
        <v>46</v>
      </c>
      <c r="X25" s="15">
        <v>8</v>
      </c>
      <c r="Y25" s="15">
        <v>8</v>
      </c>
      <c r="Z25" s="15">
        <f t="shared" si="9"/>
        <v>0</v>
      </c>
      <c r="AA25" s="15"/>
      <c r="AB25" s="15"/>
      <c r="AC25" s="13">
        <f t="shared" si="8"/>
        <v>1300</v>
      </c>
      <c r="AD25" s="18">
        <v>1118</v>
      </c>
      <c r="AE25" s="18">
        <v>182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</row>
    <row r="26" spans="1:16376" s="8" customFormat="1" ht="24" customHeight="1" x14ac:dyDescent="0.15">
      <c r="A26" s="13">
        <v>19</v>
      </c>
      <c r="B26" s="14" t="s">
        <v>38</v>
      </c>
      <c r="C26" s="15">
        <f t="shared" si="0"/>
        <v>2412</v>
      </c>
      <c r="D26" s="9">
        <f t="shared" si="3"/>
        <v>1961</v>
      </c>
      <c r="E26" s="9">
        <f t="shared" si="4"/>
        <v>451</v>
      </c>
      <c r="F26" s="15">
        <v>16</v>
      </c>
      <c r="G26" s="15">
        <v>16</v>
      </c>
      <c r="H26" s="15">
        <v>391</v>
      </c>
      <c r="I26" s="15">
        <v>259</v>
      </c>
      <c r="J26" s="15">
        <v>132</v>
      </c>
      <c r="K26" s="15">
        <v>506</v>
      </c>
      <c r="L26" s="20">
        <v>403</v>
      </c>
      <c r="M26" s="20">
        <v>42</v>
      </c>
      <c r="N26" s="15">
        <f t="shared" si="5"/>
        <v>103</v>
      </c>
      <c r="O26" s="15">
        <v>27</v>
      </c>
      <c r="P26" s="15">
        <v>27</v>
      </c>
      <c r="Q26" s="15">
        <v>1</v>
      </c>
      <c r="R26" s="15">
        <v>1</v>
      </c>
      <c r="S26" s="15">
        <v>333</v>
      </c>
      <c r="T26" s="15">
        <v>333</v>
      </c>
      <c r="U26" s="15">
        <f t="shared" si="6"/>
        <v>116</v>
      </c>
      <c r="V26" s="15">
        <v>73</v>
      </c>
      <c r="W26" s="15">
        <v>43</v>
      </c>
      <c r="X26" s="15">
        <v>6</v>
      </c>
      <c r="Y26" s="15">
        <v>6</v>
      </c>
      <c r="Z26" s="15">
        <f t="shared" si="9"/>
        <v>0</v>
      </c>
      <c r="AA26" s="15"/>
      <c r="AB26" s="15"/>
      <c r="AC26" s="13">
        <f t="shared" si="8"/>
        <v>1016</v>
      </c>
      <c r="AD26" s="18">
        <v>849</v>
      </c>
      <c r="AE26" s="18">
        <v>167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</row>
    <row r="27" spans="1:16376" s="8" customFormat="1" ht="24" customHeight="1" x14ac:dyDescent="0.15">
      <c r="A27" s="13">
        <v>20</v>
      </c>
      <c r="B27" s="14" t="s">
        <v>39</v>
      </c>
      <c r="C27" s="15">
        <f t="shared" si="0"/>
        <v>1304</v>
      </c>
      <c r="D27" s="9">
        <f t="shared" si="3"/>
        <v>837</v>
      </c>
      <c r="E27" s="9">
        <f t="shared" si="4"/>
        <v>467</v>
      </c>
      <c r="F27" s="15">
        <v>16</v>
      </c>
      <c r="G27" s="15">
        <v>16</v>
      </c>
      <c r="H27" s="15">
        <v>422</v>
      </c>
      <c r="I27" s="15">
        <v>279</v>
      </c>
      <c r="J27" s="15">
        <v>143</v>
      </c>
      <c r="K27" s="15">
        <v>607</v>
      </c>
      <c r="L27" s="20">
        <v>436</v>
      </c>
      <c r="M27" s="20">
        <v>51</v>
      </c>
      <c r="N27" s="15">
        <f t="shared" si="5"/>
        <v>171</v>
      </c>
      <c r="O27" s="15">
        <v>27</v>
      </c>
      <c r="P27" s="15">
        <v>27</v>
      </c>
      <c r="Q27" s="15">
        <v>3</v>
      </c>
      <c r="R27" s="15">
        <v>3</v>
      </c>
      <c r="S27" s="15"/>
      <c r="T27" s="15"/>
      <c r="U27" s="15">
        <f t="shared" si="6"/>
        <v>120</v>
      </c>
      <c r="V27" s="15">
        <v>76</v>
      </c>
      <c r="W27" s="15">
        <v>44</v>
      </c>
      <c r="X27" s="15">
        <v>109</v>
      </c>
      <c r="Y27" s="15">
        <v>109</v>
      </c>
      <c r="Z27" s="15">
        <f t="shared" si="9"/>
        <v>0</v>
      </c>
      <c r="AA27" s="15"/>
      <c r="AB27" s="15"/>
      <c r="AC27" s="13"/>
      <c r="AD27" s="18"/>
      <c r="AE27" s="18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</row>
    <row r="28" spans="1:16376" s="8" customFormat="1" ht="24" customHeight="1" x14ac:dyDescent="0.15">
      <c r="A28" s="13">
        <v>21</v>
      </c>
      <c r="B28" s="14" t="s">
        <v>40</v>
      </c>
      <c r="C28" s="15">
        <f t="shared" si="0"/>
        <v>4775</v>
      </c>
      <c r="D28" s="9">
        <f t="shared" si="3"/>
        <v>4133</v>
      </c>
      <c r="E28" s="9">
        <f t="shared" si="4"/>
        <v>642</v>
      </c>
      <c r="F28" s="15">
        <v>16</v>
      </c>
      <c r="G28" s="15">
        <v>16</v>
      </c>
      <c r="H28" s="15">
        <v>356</v>
      </c>
      <c r="I28" s="15">
        <v>236</v>
      </c>
      <c r="J28" s="15">
        <v>120</v>
      </c>
      <c r="K28" s="15">
        <v>525</v>
      </c>
      <c r="L28" s="20">
        <v>366</v>
      </c>
      <c r="M28" s="20">
        <v>46</v>
      </c>
      <c r="N28" s="15">
        <f t="shared" si="5"/>
        <v>159</v>
      </c>
      <c r="O28" s="15">
        <v>27</v>
      </c>
      <c r="P28" s="15">
        <v>27</v>
      </c>
      <c r="Q28" s="15">
        <v>30</v>
      </c>
      <c r="R28" s="15">
        <v>30</v>
      </c>
      <c r="S28" s="15">
        <v>456</v>
      </c>
      <c r="T28" s="15">
        <v>456</v>
      </c>
      <c r="U28" s="15">
        <f t="shared" si="6"/>
        <v>256</v>
      </c>
      <c r="V28" s="15">
        <v>161</v>
      </c>
      <c r="W28" s="15">
        <v>95</v>
      </c>
      <c r="X28" s="15">
        <v>6</v>
      </c>
      <c r="Y28" s="15">
        <v>6</v>
      </c>
      <c r="Z28" s="15">
        <f t="shared" si="9"/>
        <v>1000</v>
      </c>
      <c r="AA28" s="15">
        <v>1000</v>
      </c>
      <c r="AB28" s="15"/>
      <c r="AC28" s="13">
        <f t="shared" si="8"/>
        <v>2103</v>
      </c>
      <c r="AD28" s="18">
        <v>1841</v>
      </c>
      <c r="AE28" s="18">
        <v>262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</row>
    <row r="29" spans="1:16376" s="8" customFormat="1" ht="24" customHeight="1" x14ac:dyDescent="0.15">
      <c r="A29" s="13">
        <v>22</v>
      </c>
      <c r="B29" s="14" t="s">
        <v>41</v>
      </c>
      <c r="C29" s="15">
        <f t="shared" si="0"/>
        <v>1343</v>
      </c>
      <c r="D29" s="9">
        <f t="shared" si="3"/>
        <v>1015</v>
      </c>
      <c r="E29" s="9">
        <f t="shared" si="4"/>
        <v>328</v>
      </c>
      <c r="F29" s="15">
        <v>16</v>
      </c>
      <c r="G29" s="15">
        <v>16</v>
      </c>
      <c r="H29" s="15">
        <v>362</v>
      </c>
      <c r="I29" s="15">
        <v>240</v>
      </c>
      <c r="J29" s="15">
        <v>122</v>
      </c>
      <c r="K29" s="15">
        <v>511</v>
      </c>
      <c r="L29" s="20">
        <v>350</v>
      </c>
      <c r="M29" s="20">
        <v>44</v>
      </c>
      <c r="N29" s="15">
        <f t="shared" si="5"/>
        <v>161</v>
      </c>
      <c r="O29" s="15">
        <v>27</v>
      </c>
      <c r="P29" s="15">
        <v>27</v>
      </c>
      <c r="Q29" s="15">
        <v>10</v>
      </c>
      <c r="R29" s="15">
        <v>10</v>
      </c>
      <c r="S29" s="15">
        <v>310</v>
      </c>
      <c r="T29" s="15">
        <v>310</v>
      </c>
      <c r="U29" s="15">
        <f t="shared" si="6"/>
        <v>98</v>
      </c>
      <c r="V29" s="15">
        <v>62</v>
      </c>
      <c r="W29" s="15">
        <v>36</v>
      </c>
      <c r="X29" s="15">
        <v>9</v>
      </c>
      <c r="Y29" s="15">
        <v>9</v>
      </c>
      <c r="Z29" s="15">
        <f t="shared" si="9"/>
        <v>0</v>
      </c>
      <c r="AA29" s="15"/>
      <c r="AB29" s="15"/>
      <c r="AC29" s="13"/>
      <c r="AD29" s="18"/>
      <c r="AE29" s="18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</row>
    <row r="30" spans="1:16376" s="8" customFormat="1" ht="24" customHeight="1" x14ac:dyDescent="0.15">
      <c r="A30" s="13">
        <v>23</v>
      </c>
      <c r="B30" s="14" t="s">
        <v>42</v>
      </c>
      <c r="C30" s="15">
        <f t="shared" si="0"/>
        <v>3592</v>
      </c>
      <c r="D30" s="9">
        <f t="shared" si="3"/>
        <v>2436</v>
      </c>
      <c r="E30" s="9">
        <f t="shared" si="4"/>
        <v>1156</v>
      </c>
      <c r="F30" s="15">
        <v>55</v>
      </c>
      <c r="G30" s="15">
        <v>55</v>
      </c>
      <c r="H30" s="15">
        <v>697</v>
      </c>
      <c r="I30" s="15">
        <v>462</v>
      </c>
      <c r="J30" s="15">
        <v>235</v>
      </c>
      <c r="K30" s="15">
        <v>1344</v>
      </c>
      <c r="L30" s="20">
        <v>714</v>
      </c>
      <c r="M30" s="20">
        <v>86</v>
      </c>
      <c r="N30" s="15">
        <f t="shared" si="5"/>
        <v>630</v>
      </c>
      <c r="O30" s="15">
        <v>27</v>
      </c>
      <c r="P30" s="15">
        <v>27</v>
      </c>
      <c r="Q30" s="15">
        <v>3</v>
      </c>
      <c r="R30" s="15">
        <v>3</v>
      </c>
      <c r="S30" s="15"/>
      <c r="T30" s="15"/>
      <c r="U30" s="15">
        <f t="shared" si="6"/>
        <v>86</v>
      </c>
      <c r="V30" s="15">
        <v>54</v>
      </c>
      <c r="W30" s="15">
        <v>32</v>
      </c>
      <c r="X30" s="15">
        <v>7</v>
      </c>
      <c r="Y30" s="15">
        <v>7</v>
      </c>
      <c r="Z30" s="15">
        <f t="shared" si="9"/>
        <v>0</v>
      </c>
      <c r="AA30" s="15"/>
      <c r="AB30" s="15"/>
      <c r="AC30" s="13">
        <f t="shared" si="8"/>
        <v>1373</v>
      </c>
      <c r="AD30" s="18">
        <v>1121</v>
      </c>
      <c r="AE30" s="18">
        <v>252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</row>
    <row r="31" spans="1:16376" s="8" customFormat="1" ht="24" customHeight="1" x14ac:dyDescent="0.15">
      <c r="A31" s="13">
        <v>24</v>
      </c>
      <c r="B31" s="14" t="s">
        <v>43</v>
      </c>
      <c r="C31" s="15">
        <f t="shared" si="0"/>
        <v>1231</v>
      </c>
      <c r="D31" s="9">
        <f t="shared" si="3"/>
        <v>754</v>
      </c>
      <c r="E31" s="9">
        <f t="shared" si="4"/>
        <v>477</v>
      </c>
      <c r="F31" s="15">
        <v>16</v>
      </c>
      <c r="G31" s="15">
        <v>16</v>
      </c>
      <c r="H31" s="15">
        <v>432</v>
      </c>
      <c r="I31" s="15">
        <v>286</v>
      </c>
      <c r="J31" s="15">
        <v>146</v>
      </c>
      <c r="K31" s="15">
        <v>576</v>
      </c>
      <c r="L31" s="20">
        <v>313</v>
      </c>
      <c r="M31" s="20">
        <v>62</v>
      </c>
      <c r="N31" s="15">
        <f t="shared" si="5"/>
        <v>263</v>
      </c>
      <c r="O31" s="15">
        <v>27</v>
      </c>
      <c r="P31" s="15">
        <v>27</v>
      </c>
      <c r="Q31" s="15">
        <v>3</v>
      </c>
      <c r="R31" s="15">
        <v>3</v>
      </c>
      <c r="S31" s="15"/>
      <c r="T31" s="15"/>
      <c r="U31" s="15">
        <f t="shared" si="6"/>
        <v>173</v>
      </c>
      <c r="V31" s="15">
        <v>109</v>
      </c>
      <c r="W31" s="15">
        <v>64</v>
      </c>
      <c r="X31" s="15">
        <v>4</v>
      </c>
      <c r="Y31" s="15">
        <v>4</v>
      </c>
      <c r="Z31" s="15">
        <f t="shared" si="9"/>
        <v>0</v>
      </c>
      <c r="AA31" s="15"/>
      <c r="AB31" s="15"/>
      <c r="AC31" s="13"/>
      <c r="AD31" s="18"/>
      <c r="AE31" s="18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</row>
    <row r="32" spans="1:16376" s="8" customFormat="1" ht="24" customHeight="1" x14ac:dyDescent="0.15">
      <c r="A32" s="13">
        <v>25</v>
      </c>
      <c r="B32" s="14" t="s">
        <v>44</v>
      </c>
      <c r="C32" s="15">
        <f t="shared" si="0"/>
        <v>9025</v>
      </c>
      <c r="D32" s="9">
        <f t="shared" si="3"/>
        <v>7301</v>
      </c>
      <c r="E32" s="9">
        <f t="shared" si="4"/>
        <v>1724</v>
      </c>
      <c r="F32" s="15">
        <v>16</v>
      </c>
      <c r="G32" s="15">
        <v>16</v>
      </c>
      <c r="H32" s="15">
        <v>565</v>
      </c>
      <c r="I32" s="15">
        <v>374</v>
      </c>
      <c r="J32" s="15">
        <v>191</v>
      </c>
      <c r="K32" s="15">
        <v>72</v>
      </c>
      <c r="L32" s="20">
        <v>12</v>
      </c>
      <c r="M32" s="20">
        <v>9</v>
      </c>
      <c r="N32" s="15">
        <f t="shared" si="5"/>
        <v>60</v>
      </c>
      <c r="O32" s="15">
        <v>40</v>
      </c>
      <c r="P32" s="15">
        <v>40</v>
      </c>
      <c r="Q32" s="15">
        <v>2</v>
      </c>
      <c r="R32" s="15">
        <v>2</v>
      </c>
      <c r="S32" s="15"/>
      <c r="T32" s="15"/>
      <c r="U32" s="15">
        <f t="shared" si="6"/>
        <v>12</v>
      </c>
      <c r="V32" s="15">
        <v>8</v>
      </c>
      <c r="W32" s="15">
        <v>4</v>
      </c>
      <c r="X32" s="15">
        <v>2</v>
      </c>
      <c r="Y32" s="15">
        <v>2</v>
      </c>
      <c r="Z32" s="15">
        <f t="shared" si="9"/>
        <v>7300</v>
      </c>
      <c r="AA32" s="15">
        <v>6000</v>
      </c>
      <c r="AB32" s="15">
        <v>1300</v>
      </c>
      <c r="AC32" s="13">
        <f t="shared" si="8"/>
        <v>1016</v>
      </c>
      <c r="AD32" s="18">
        <v>849</v>
      </c>
      <c r="AE32" s="18">
        <v>167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</row>
    <row r="33" spans="1:16376" s="8" customFormat="1" ht="24" customHeight="1" x14ac:dyDescent="0.15">
      <c r="A33" s="13">
        <v>26</v>
      </c>
      <c r="B33" s="14" t="s">
        <v>45</v>
      </c>
      <c r="C33" s="15">
        <f t="shared" si="0"/>
        <v>2201</v>
      </c>
      <c r="D33" s="9">
        <f t="shared" si="3"/>
        <v>1682</v>
      </c>
      <c r="E33" s="9">
        <f t="shared" si="4"/>
        <v>519</v>
      </c>
      <c r="F33" s="15">
        <v>16</v>
      </c>
      <c r="G33" s="15">
        <v>16</v>
      </c>
      <c r="H33" s="15">
        <v>525</v>
      </c>
      <c r="I33" s="15">
        <v>347</v>
      </c>
      <c r="J33" s="15">
        <v>178</v>
      </c>
      <c r="K33" s="15">
        <v>533</v>
      </c>
      <c r="L33" s="20">
        <v>395</v>
      </c>
      <c r="M33" s="20">
        <v>44</v>
      </c>
      <c r="N33" s="15">
        <f t="shared" si="5"/>
        <v>138</v>
      </c>
      <c r="O33" s="15">
        <v>27</v>
      </c>
      <c r="P33" s="15">
        <v>27</v>
      </c>
      <c r="Q33" s="15">
        <v>1</v>
      </c>
      <c r="R33" s="15">
        <v>1</v>
      </c>
      <c r="S33" s="15"/>
      <c r="T33" s="15"/>
      <c r="U33" s="15">
        <f t="shared" si="6"/>
        <v>74</v>
      </c>
      <c r="V33" s="15">
        <v>47</v>
      </c>
      <c r="W33" s="15">
        <v>27</v>
      </c>
      <c r="X33" s="15">
        <v>9</v>
      </c>
      <c r="Y33" s="15">
        <v>9</v>
      </c>
      <c r="Z33" s="15">
        <f t="shared" si="9"/>
        <v>0</v>
      </c>
      <c r="AA33" s="15"/>
      <c r="AB33" s="15"/>
      <c r="AC33" s="13">
        <f t="shared" si="8"/>
        <v>1016</v>
      </c>
      <c r="AD33" s="18">
        <v>849</v>
      </c>
      <c r="AE33" s="18">
        <v>167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</row>
    <row r="34" spans="1:16376" s="8" customFormat="1" ht="24" customHeight="1" x14ac:dyDescent="0.15">
      <c r="A34" s="13">
        <v>27</v>
      </c>
      <c r="B34" s="14" t="s">
        <v>46</v>
      </c>
      <c r="C34" s="15">
        <f t="shared" si="0"/>
        <v>2389</v>
      </c>
      <c r="D34" s="9">
        <f t="shared" si="3"/>
        <v>2001</v>
      </c>
      <c r="E34" s="9">
        <f t="shared" si="4"/>
        <v>388</v>
      </c>
      <c r="F34" s="15">
        <v>16</v>
      </c>
      <c r="G34" s="15">
        <v>16</v>
      </c>
      <c r="H34" s="15">
        <v>316</v>
      </c>
      <c r="I34" s="15">
        <v>210</v>
      </c>
      <c r="J34" s="15">
        <v>106</v>
      </c>
      <c r="K34" s="15">
        <v>550</v>
      </c>
      <c r="L34" s="20">
        <v>449</v>
      </c>
      <c r="M34" s="20">
        <v>50</v>
      </c>
      <c r="N34" s="15">
        <f t="shared" si="5"/>
        <v>101</v>
      </c>
      <c r="O34" s="15">
        <v>27</v>
      </c>
      <c r="P34" s="15">
        <v>27</v>
      </c>
      <c r="Q34" s="15">
        <v>21</v>
      </c>
      <c r="R34" s="15">
        <v>21</v>
      </c>
      <c r="S34" s="15">
        <v>390</v>
      </c>
      <c r="T34" s="15">
        <v>390</v>
      </c>
      <c r="U34" s="15">
        <f t="shared" si="6"/>
        <v>62</v>
      </c>
      <c r="V34" s="15">
        <v>39</v>
      </c>
      <c r="W34" s="15">
        <v>23</v>
      </c>
      <c r="X34" s="15">
        <v>6</v>
      </c>
      <c r="Y34" s="15">
        <v>6</v>
      </c>
      <c r="Z34" s="15">
        <f t="shared" si="9"/>
        <v>0</v>
      </c>
      <c r="AA34" s="15"/>
      <c r="AB34" s="15"/>
      <c r="AC34" s="13">
        <f t="shared" si="8"/>
        <v>1001</v>
      </c>
      <c r="AD34" s="18">
        <v>849</v>
      </c>
      <c r="AE34" s="18">
        <v>152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</row>
    <row r="35" spans="1:16376" s="8" customFormat="1" ht="24" customHeight="1" x14ac:dyDescent="0.15">
      <c r="A35" s="13">
        <v>28</v>
      </c>
      <c r="B35" s="14" t="s">
        <v>47</v>
      </c>
      <c r="C35" s="15">
        <f t="shared" si="0"/>
        <v>1999</v>
      </c>
      <c r="D35" s="9">
        <f t="shared" si="3"/>
        <v>1601</v>
      </c>
      <c r="E35" s="9">
        <f t="shared" si="4"/>
        <v>398</v>
      </c>
      <c r="F35" s="15">
        <v>16</v>
      </c>
      <c r="G35" s="15">
        <v>16</v>
      </c>
      <c r="H35" s="15">
        <v>408</v>
      </c>
      <c r="I35" s="15">
        <v>270</v>
      </c>
      <c r="J35" s="15">
        <v>138</v>
      </c>
      <c r="K35" s="15">
        <v>457</v>
      </c>
      <c r="L35" s="20">
        <v>379</v>
      </c>
      <c r="M35" s="20">
        <v>39</v>
      </c>
      <c r="N35" s="15">
        <f t="shared" si="5"/>
        <v>78</v>
      </c>
      <c r="O35" s="15">
        <v>27</v>
      </c>
      <c r="P35" s="15">
        <v>27</v>
      </c>
      <c r="Q35" s="15">
        <v>13</v>
      </c>
      <c r="R35" s="15">
        <v>13</v>
      </c>
      <c r="S35" s="15"/>
      <c r="T35" s="15"/>
      <c r="U35" s="15">
        <f t="shared" si="6"/>
        <v>74</v>
      </c>
      <c r="V35" s="15">
        <v>46</v>
      </c>
      <c r="W35" s="15">
        <v>28</v>
      </c>
      <c r="X35" s="15">
        <v>2</v>
      </c>
      <c r="Y35" s="15">
        <v>2</v>
      </c>
      <c r="Z35" s="15">
        <f t="shared" si="9"/>
        <v>0</v>
      </c>
      <c r="AA35" s="15"/>
      <c r="AB35" s="15"/>
      <c r="AC35" s="13">
        <f t="shared" si="8"/>
        <v>1002</v>
      </c>
      <c r="AD35" s="18">
        <v>850</v>
      </c>
      <c r="AE35" s="18">
        <v>152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</row>
    <row r="36" spans="1:16376" s="8" customFormat="1" ht="24" customHeight="1" x14ac:dyDescent="0.15">
      <c r="A36" s="13">
        <v>29</v>
      </c>
      <c r="B36" s="14" t="s">
        <v>48</v>
      </c>
      <c r="C36" s="15">
        <f t="shared" si="0"/>
        <v>1901</v>
      </c>
      <c r="D36" s="9">
        <f t="shared" si="3"/>
        <v>1257</v>
      </c>
      <c r="E36" s="9">
        <f t="shared" si="4"/>
        <v>644</v>
      </c>
      <c r="F36" s="15">
        <v>62</v>
      </c>
      <c r="G36" s="15">
        <v>62</v>
      </c>
      <c r="H36" s="15">
        <v>682</v>
      </c>
      <c r="I36" s="15">
        <v>451</v>
      </c>
      <c r="J36" s="15">
        <v>231</v>
      </c>
      <c r="K36" s="15">
        <v>1029</v>
      </c>
      <c r="L36" s="20">
        <v>675</v>
      </c>
      <c r="M36" s="20">
        <v>77</v>
      </c>
      <c r="N36" s="15">
        <f t="shared" si="5"/>
        <v>354</v>
      </c>
      <c r="O36" s="15">
        <v>27</v>
      </c>
      <c r="P36" s="15">
        <v>27</v>
      </c>
      <c r="Q36" s="15">
        <v>4</v>
      </c>
      <c r="R36" s="15">
        <v>4</v>
      </c>
      <c r="S36" s="15"/>
      <c r="T36" s="15"/>
      <c r="U36" s="15">
        <f t="shared" si="6"/>
        <v>60</v>
      </c>
      <c r="V36" s="15">
        <v>38</v>
      </c>
      <c r="W36" s="15">
        <v>22</v>
      </c>
      <c r="X36" s="15">
        <v>7</v>
      </c>
      <c r="Y36" s="15">
        <v>7</v>
      </c>
      <c r="Z36" s="15">
        <f t="shared" si="9"/>
        <v>0</v>
      </c>
      <c r="AA36" s="15"/>
      <c r="AB36" s="15"/>
      <c r="AC36" s="13">
        <f t="shared" si="8"/>
        <v>30</v>
      </c>
      <c r="AD36" s="18"/>
      <c r="AE36" s="18">
        <v>30</v>
      </c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</row>
    <row r="37" spans="1:16376" s="8" customFormat="1" ht="24" customHeight="1" x14ac:dyDescent="0.15">
      <c r="A37" s="13">
        <v>30</v>
      </c>
      <c r="B37" s="14" t="s">
        <v>49</v>
      </c>
      <c r="C37" s="15">
        <f t="shared" si="0"/>
        <v>3300</v>
      </c>
      <c r="D37" s="9">
        <f t="shared" si="3"/>
        <v>2704</v>
      </c>
      <c r="E37" s="9">
        <f t="shared" si="4"/>
        <v>596</v>
      </c>
      <c r="F37" s="15">
        <v>16</v>
      </c>
      <c r="G37" s="15">
        <v>16</v>
      </c>
      <c r="H37" s="15">
        <v>688</v>
      </c>
      <c r="I37" s="15">
        <v>456</v>
      </c>
      <c r="J37" s="15">
        <v>232</v>
      </c>
      <c r="K37" s="15">
        <v>770</v>
      </c>
      <c r="L37" s="20">
        <v>666</v>
      </c>
      <c r="M37" s="20">
        <v>72</v>
      </c>
      <c r="N37" s="15">
        <f t="shared" si="5"/>
        <v>104</v>
      </c>
      <c r="O37" s="15">
        <v>27</v>
      </c>
      <c r="P37" s="15">
        <v>27</v>
      </c>
      <c r="Q37" s="15">
        <v>5</v>
      </c>
      <c r="R37" s="15">
        <v>5</v>
      </c>
      <c r="S37" s="15"/>
      <c r="T37" s="15"/>
      <c r="U37" s="15">
        <f t="shared" si="6"/>
        <v>86</v>
      </c>
      <c r="V37" s="15">
        <v>54</v>
      </c>
      <c r="W37" s="15">
        <v>32</v>
      </c>
      <c r="X37" s="15">
        <v>6</v>
      </c>
      <c r="Y37" s="15">
        <v>6</v>
      </c>
      <c r="Z37" s="15">
        <f t="shared" si="9"/>
        <v>0</v>
      </c>
      <c r="AA37" s="15"/>
      <c r="AB37" s="15"/>
      <c r="AC37" s="13">
        <f t="shared" si="8"/>
        <v>1702</v>
      </c>
      <c r="AD37" s="18">
        <v>1480</v>
      </c>
      <c r="AE37" s="18">
        <v>222</v>
      </c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</row>
    <row r="38" spans="1:16376" s="8" customFormat="1" ht="24" customHeight="1" x14ac:dyDescent="0.15">
      <c r="A38" s="13">
        <v>31</v>
      </c>
      <c r="B38" s="14" t="s">
        <v>50</v>
      </c>
      <c r="C38" s="15">
        <f t="shared" si="0"/>
        <v>1844</v>
      </c>
      <c r="D38" s="9">
        <f t="shared" si="3"/>
        <v>1432</v>
      </c>
      <c r="E38" s="9">
        <f t="shared" si="4"/>
        <v>412</v>
      </c>
      <c r="F38" s="15">
        <v>16</v>
      </c>
      <c r="G38" s="15">
        <v>16</v>
      </c>
      <c r="H38" s="15">
        <v>480</v>
      </c>
      <c r="I38" s="15">
        <v>318</v>
      </c>
      <c r="J38" s="15">
        <v>162</v>
      </c>
      <c r="K38" s="15">
        <v>243</v>
      </c>
      <c r="L38" s="20">
        <v>191</v>
      </c>
      <c r="M38" s="20">
        <v>26</v>
      </c>
      <c r="N38" s="15">
        <f t="shared" si="5"/>
        <v>52</v>
      </c>
      <c r="O38" s="15">
        <v>27</v>
      </c>
      <c r="P38" s="15">
        <v>27</v>
      </c>
      <c r="Q38" s="15">
        <v>3</v>
      </c>
      <c r="R38" s="15">
        <v>3</v>
      </c>
      <c r="S38" s="15"/>
      <c r="T38" s="15"/>
      <c r="U38" s="15">
        <f t="shared" si="6"/>
        <v>45</v>
      </c>
      <c r="V38" s="15">
        <v>28</v>
      </c>
      <c r="W38" s="15">
        <v>17</v>
      </c>
      <c r="X38" s="15">
        <v>4</v>
      </c>
      <c r="Y38" s="15">
        <v>4</v>
      </c>
      <c r="Z38" s="15">
        <f t="shared" si="9"/>
        <v>0</v>
      </c>
      <c r="AA38" s="15"/>
      <c r="AB38" s="15"/>
      <c r="AC38" s="13">
        <f t="shared" si="8"/>
        <v>1026</v>
      </c>
      <c r="AD38" s="18">
        <v>849</v>
      </c>
      <c r="AE38" s="18">
        <v>177</v>
      </c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</row>
    <row r="39" spans="1:16376" s="8" customFormat="1" ht="24" customHeight="1" x14ac:dyDescent="0.15">
      <c r="A39" s="13">
        <v>32</v>
      </c>
      <c r="B39" s="14" t="s">
        <v>51</v>
      </c>
      <c r="C39" s="15">
        <f t="shared" si="0"/>
        <v>727</v>
      </c>
      <c r="D39" s="9">
        <f t="shared" si="3"/>
        <v>400</v>
      </c>
      <c r="E39" s="9">
        <f t="shared" si="4"/>
        <v>327</v>
      </c>
      <c r="F39" s="15">
        <v>16</v>
      </c>
      <c r="G39" s="15">
        <v>16</v>
      </c>
      <c r="H39" s="15">
        <v>390</v>
      </c>
      <c r="I39" s="15">
        <v>259</v>
      </c>
      <c r="J39" s="15">
        <v>131</v>
      </c>
      <c r="K39" s="15">
        <v>172</v>
      </c>
      <c r="L39" s="20">
        <v>51</v>
      </c>
      <c r="M39" s="20">
        <v>13</v>
      </c>
      <c r="N39" s="15">
        <f t="shared" si="5"/>
        <v>121</v>
      </c>
      <c r="O39" s="15">
        <v>27</v>
      </c>
      <c r="P39" s="15">
        <v>27</v>
      </c>
      <c r="Q39" s="15">
        <v>5</v>
      </c>
      <c r="R39" s="15">
        <v>5</v>
      </c>
      <c r="S39" s="15"/>
      <c r="T39" s="15"/>
      <c r="U39" s="15">
        <f t="shared" si="6"/>
        <v>67</v>
      </c>
      <c r="V39" s="15">
        <v>42</v>
      </c>
      <c r="W39" s="15">
        <v>25</v>
      </c>
      <c r="X39" s="15">
        <v>5</v>
      </c>
      <c r="Y39" s="15">
        <v>5</v>
      </c>
      <c r="Z39" s="15">
        <f t="shared" si="9"/>
        <v>0</v>
      </c>
      <c r="AA39" s="15"/>
      <c r="AB39" s="15"/>
      <c r="AC39" s="13">
        <f t="shared" si="8"/>
        <v>45</v>
      </c>
      <c r="AD39" s="18"/>
      <c r="AE39" s="18">
        <v>45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</row>
    <row r="40" spans="1:16376" s="8" customFormat="1" ht="24" customHeight="1" x14ac:dyDescent="0.15">
      <c r="A40" s="13">
        <v>33</v>
      </c>
      <c r="B40" s="14" t="s">
        <v>52</v>
      </c>
      <c r="C40" s="15">
        <f t="shared" si="0"/>
        <v>2137</v>
      </c>
      <c r="D40" s="9">
        <f t="shared" si="3"/>
        <v>1731</v>
      </c>
      <c r="E40" s="9">
        <f t="shared" si="4"/>
        <v>406</v>
      </c>
      <c r="F40" s="15">
        <v>31</v>
      </c>
      <c r="G40" s="15">
        <v>31</v>
      </c>
      <c r="H40" s="15">
        <v>601</v>
      </c>
      <c r="I40" s="15">
        <v>398</v>
      </c>
      <c r="J40" s="15">
        <v>203</v>
      </c>
      <c r="K40" s="15">
        <v>66</v>
      </c>
      <c r="L40" s="20">
        <v>60</v>
      </c>
      <c r="M40" s="20">
        <v>8</v>
      </c>
      <c r="N40" s="15">
        <f t="shared" si="5"/>
        <v>6</v>
      </c>
      <c r="O40" s="15">
        <v>40</v>
      </c>
      <c r="P40" s="15">
        <v>40</v>
      </c>
      <c r="Q40" s="15"/>
      <c r="R40" s="15"/>
      <c r="S40" s="15">
        <v>59</v>
      </c>
      <c r="T40" s="15">
        <v>59</v>
      </c>
      <c r="U40" s="15">
        <f t="shared" si="6"/>
        <v>36</v>
      </c>
      <c r="V40" s="15">
        <v>23</v>
      </c>
      <c r="W40" s="15">
        <v>13</v>
      </c>
      <c r="X40" s="15">
        <v>2</v>
      </c>
      <c r="Y40" s="15">
        <v>2</v>
      </c>
      <c r="Z40" s="15">
        <f t="shared" si="9"/>
        <v>0</v>
      </c>
      <c r="AA40" s="15"/>
      <c r="AB40" s="15"/>
      <c r="AC40" s="13">
        <f t="shared" si="8"/>
        <v>1302</v>
      </c>
      <c r="AD40" s="18">
        <v>1120</v>
      </c>
      <c r="AE40" s="18">
        <v>182</v>
      </c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</row>
    <row r="41" spans="1:16376" s="8" customFormat="1" ht="24" customHeight="1" x14ac:dyDescent="0.15">
      <c r="A41" s="13">
        <v>34</v>
      </c>
      <c r="B41" s="14" t="s">
        <v>53</v>
      </c>
      <c r="C41" s="15">
        <f t="shared" si="0"/>
        <v>2919</v>
      </c>
      <c r="D41" s="9">
        <f t="shared" si="3"/>
        <v>2296</v>
      </c>
      <c r="E41" s="9">
        <f t="shared" si="4"/>
        <v>623</v>
      </c>
      <c r="F41" s="15">
        <v>16</v>
      </c>
      <c r="G41" s="15">
        <v>16</v>
      </c>
      <c r="H41" s="15">
        <v>499</v>
      </c>
      <c r="I41" s="15">
        <v>330</v>
      </c>
      <c r="J41" s="15">
        <v>169</v>
      </c>
      <c r="K41" s="15">
        <v>195</v>
      </c>
      <c r="L41" s="20">
        <v>62</v>
      </c>
      <c r="M41" s="20">
        <v>14</v>
      </c>
      <c r="N41" s="15">
        <f t="shared" si="5"/>
        <v>133</v>
      </c>
      <c r="O41" s="15">
        <v>27</v>
      </c>
      <c r="P41" s="15">
        <v>27</v>
      </c>
      <c r="Q41" s="15"/>
      <c r="R41" s="15"/>
      <c r="S41" s="15"/>
      <c r="T41" s="15"/>
      <c r="U41" s="15">
        <f t="shared" si="6"/>
        <v>32</v>
      </c>
      <c r="V41" s="15">
        <v>20</v>
      </c>
      <c r="W41" s="15">
        <v>12</v>
      </c>
      <c r="X41" s="15">
        <v>2</v>
      </c>
      <c r="Y41" s="15">
        <v>2</v>
      </c>
      <c r="Z41" s="15">
        <f t="shared" si="9"/>
        <v>0</v>
      </c>
      <c r="AA41" s="15"/>
      <c r="AB41" s="15"/>
      <c r="AC41" s="13">
        <f t="shared" si="8"/>
        <v>2148</v>
      </c>
      <c r="AD41" s="18">
        <v>1841</v>
      </c>
      <c r="AE41" s="18">
        <v>307</v>
      </c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</row>
    <row r="42" spans="1:16376" s="8" customFormat="1" ht="24" customHeight="1" x14ac:dyDescent="0.15">
      <c r="A42" s="13">
        <v>35</v>
      </c>
      <c r="B42" s="14" t="s">
        <v>54</v>
      </c>
      <c r="C42" s="15">
        <f t="shared" si="0"/>
        <v>1785</v>
      </c>
      <c r="D42" s="9">
        <f t="shared" si="3"/>
        <v>1350</v>
      </c>
      <c r="E42" s="9">
        <f t="shared" si="4"/>
        <v>435</v>
      </c>
      <c r="F42" s="15">
        <v>56</v>
      </c>
      <c r="G42" s="15">
        <v>56</v>
      </c>
      <c r="H42" s="15">
        <v>426</v>
      </c>
      <c r="I42" s="15">
        <v>282</v>
      </c>
      <c r="J42" s="15">
        <v>144</v>
      </c>
      <c r="K42" s="15">
        <v>227</v>
      </c>
      <c r="L42" s="20">
        <v>107</v>
      </c>
      <c r="M42" s="20">
        <v>14</v>
      </c>
      <c r="N42" s="15">
        <f t="shared" si="5"/>
        <v>120</v>
      </c>
      <c r="O42" s="15">
        <v>27</v>
      </c>
      <c r="P42" s="15">
        <v>27</v>
      </c>
      <c r="Q42" s="15">
        <v>3</v>
      </c>
      <c r="R42" s="15">
        <v>3</v>
      </c>
      <c r="S42" s="15"/>
      <c r="T42" s="15"/>
      <c r="U42" s="15">
        <f t="shared" si="6"/>
        <v>40</v>
      </c>
      <c r="V42" s="15">
        <v>25</v>
      </c>
      <c r="W42" s="15">
        <v>15</v>
      </c>
      <c r="X42" s="15">
        <v>4</v>
      </c>
      <c r="Y42" s="15">
        <v>4</v>
      </c>
      <c r="Z42" s="15">
        <f t="shared" si="9"/>
        <v>0</v>
      </c>
      <c r="AA42" s="15"/>
      <c r="AB42" s="15"/>
      <c r="AC42" s="13">
        <f t="shared" si="8"/>
        <v>1002</v>
      </c>
      <c r="AD42" s="9">
        <v>850</v>
      </c>
      <c r="AE42" s="9">
        <v>152</v>
      </c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</row>
    <row r="43" spans="1:16376" s="8" customFormat="1" ht="24" customHeight="1" x14ac:dyDescent="0.15">
      <c r="A43" s="13">
        <v>36</v>
      </c>
      <c r="B43" s="14" t="s">
        <v>55</v>
      </c>
      <c r="C43" s="15">
        <f t="shared" si="0"/>
        <v>1804</v>
      </c>
      <c r="D43" s="9">
        <f t="shared" si="3"/>
        <v>1331</v>
      </c>
      <c r="E43" s="9">
        <f t="shared" si="4"/>
        <v>473</v>
      </c>
      <c r="F43" s="15">
        <v>16</v>
      </c>
      <c r="G43" s="15">
        <v>16</v>
      </c>
      <c r="H43" s="15">
        <v>424</v>
      </c>
      <c r="I43" s="15">
        <v>281</v>
      </c>
      <c r="J43" s="15">
        <v>143</v>
      </c>
      <c r="K43" s="15">
        <v>275</v>
      </c>
      <c r="L43" s="20">
        <v>122</v>
      </c>
      <c r="M43" s="20">
        <v>22</v>
      </c>
      <c r="N43" s="15">
        <f t="shared" si="5"/>
        <v>153</v>
      </c>
      <c r="O43" s="15">
        <v>27</v>
      </c>
      <c r="P43" s="15">
        <v>27</v>
      </c>
      <c r="Q43" s="15"/>
      <c r="R43" s="15"/>
      <c r="S43" s="15"/>
      <c r="T43" s="15"/>
      <c r="U43" s="15">
        <f t="shared" si="6"/>
        <v>55</v>
      </c>
      <c r="V43" s="15">
        <v>35</v>
      </c>
      <c r="W43" s="15">
        <v>20</v>
      </c>
      <c r="X43" s="15">
        <v>5</v>
      </c>
      <c r="Y43" s="15">
        <v>5</v>
      </c>
      <c r="Z43" s="15">
        <f t="shared" si="9"/>
        <v>0</v>
      </c>
      <c r="AA43" s="15"/>
      <c r="AB43" s="15"/>
      <c r="AC43" s="13">
        <f t="shared" si="8"/>
        <v>1002</v>
      </c>
      <c r="AD43" s="9">
        <v>850</v>
      </c>
      <c r="AE43" s="9">
        <v>152</v>
      </c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</row>
    <row r="44" spans="1:16376" s="8" customFormat="1" ht="24" customHeight="1" x14ac:dyDescent="0.15">
      <c r="A44" s="13">
        <v>37</v>
      </c>
      <c r="B44" s="14" t="s">
        <v>56</v>
      </c>
      <c r="C44" s="15">
        <f t="shared" si="0"/>
        <v>942</v>
      </c>
      <c r="D44" s="9">
        <f t="shared" si="3"/>
        <v>644</v>
      </c>
      <c r="E44" s="9">
        <f t="shared" si="4"/>
        <v>298</v>
      </c>
      <c r="F44" s="15">
        <v>16</v>
      </c>
      <c r="G44" s="15">
        <v>16</v>
      </c>
      <c r="H44" s="15">
        <v>732</v>
      </c>
      <c r="I44" s="15">
        <v>485</v>
      </c>
      <c r="J44" s="15">
        <v>247</v>
      </c>
      <c r="K44" s="15">
        <v>126</v>
      </c>
      <c r="L44" s="20">
        <v>87</v>
      </c>
      <c r="M44" s="20">
        <v>15</v>
      </c>
      <c r="N44" s="15">
        <f t="shared" si="5"/>
        <v>39</v>
      </c>
      <c r="O44" s="15">
        <v>40</v>
      </c>
      <c r="P44" s="15">
        <v>40</v>
      </c>
      <c r="Q44" s="15"/>
      <c r="R44" s="15"/>
      <c r="S44" s="15"/>
      <c r="T44" s="15"/>
      <c r="U44" s="15">
        <f t="shared" si="6"/>
        <v>26</v>
      </c>
      <c r="V44" s="15">
        <v>16</v>
      </c>
      <c r="W44" s="15">
        <v>10</v>
      </c>
      <c r="X44" s="15">
        <v>2</v>
      </c>
      <c r="Y44" s="15">
        <v>2</v>
      </c>
      <c r="Z44" s="15">
        <f t="shared" si="9"/>
        <v>0</v>
      </c>
      <c r="AA44" s="15"/>
      <c r="AB44" s="15"/>
      <c r="AC44" s="9">
        <v>0</v>
      </c>
      <c r="AD44" s="9">
        <v>0</v>
      </c>
      <c r="AE44" s="9">
        <v>0</v>
      </c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  <c r="XER44" s="7"/>
      <c r="XES44" s="7"/>
      <c r="XET44" s="7"/>
      <c r="XEU44" s="7"/>
      <c r="XEV44" s="7"/>
    </row>
    <row r="45" spans="1:16376" s="8" customFormat="1" ht="24" customHeight="1" x14ac:dyDescent="0.15">
      <c r="A45" s="13">
        <v>38</v>
      </c>
      <c r="B45" s="14" t="s">
        <v>57</v>
      </c>
      <c r="C45" s="15">
        <f t="shared" si="0"/>
        <v>1133</v>
      </c>
      <c r="D45" s="9">
        <f t="shared" si="3"/>
        <v>750</v>
      </c>
      <c r="E45" s="9">
        <f t="shared" si="4"/>
        <v>383</v>
      </c>
      <c r="F45" s="15">
        <v>16</v>
      </c>
      <c r="G45" s="15">
        <v>16</v>
      </c>
      <c r="H45" s="15">
        <v>677</v>
      </c>
      <c r="I45" s="15">
        <v>448</v>
      </c>
      <c r="J45" s="15">
        <v>229</v>
      </c>
      <c r="K45" s="15">
        <v>316</v>
      </c>
      <c r="L45" s="20">
        <v>193</v>
      </c>
      <c r="M45" s="20">
        <v>25</v>
      </c>
      <c r="N45" s="15">
        <f t="shared" si="5"/>
        <v>123</v>
      </c>
      <c r="O45" s="15">
        <v>40</v>
      </c>
      <c r="P45" s="15">
        <v>40</v>
      </c>
      <c r="Q45" s="15">
        <v>4</v>
      </c>
      <c r="R45" s="15">
        <v>4</v>
      </c>
      <c r="S45" s="15"/>
      <c r="T45" s="15"/>
      <c r="U45" s="15">
        <f t="shared" si="6"/>
        <v>78</v>
      </c>
      <c r="V45" s="15">
        <v>49</v>
      </c>
      <c r="W45" s="15">
        <v>29</v>
      </c>
      <c r="X45" s="15">
        <v>2</v>
      </c>
      <c r="Y45" s="15">
        <v>2</v>
      </c>
      <c r="Z45" s="15">
        <f t="shared" si="9"/>
        <v>0</v>
      </c>
      <c r="AA45" s="15"/>
      <c r="AB45" s="15"/>
      <c r="AC45" s="9">
        <v>0</v>
      </c>
      <c r="AD45" s="9">
        <v>0</v>
      </c>
      <c r="AE45" s="9">
        <v>0</v>
      </c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</row>
    <row r="46" spans="1:16376" s="8" customFormat="1" ht="24" customHeight="1" x14ac:dyDescent="0.15">
      <c r="A46" s="13">
        <v>39</v>
      </c>
      <c r="B46" s="14" t="s">
        <v>58</v>
      </c>
      <c r="C46" s="15">
        <f t="shared" si="0"/>
        <v>1814</v>
      </c>
      <c r="D46" s="9">
        <f t="shared" si="3"/>
        <v>1531</v>
      </c>
      <c r="E46" s="9">
        <f t="shared" si="4"/>
        <v>283</v>
      </c>
      <c r="F46" s="15">
        <v>16</v>
      </c>
      <c r="G46" s="15">
        <v>16</v>
      </c>
      <c r="H46" s="15">
        <v>409</v>
      </c>
      <c r="I46" s="15">
        <v>271</v>
      </c>
      <c r="J46" s="15">
        <v>138</v>
      </c>
      <c r="K46" s="15">
        <v>282</v>
      </c>
      <c r="L46" s="20">
        <v>170</v>
      </c>
      <c r="M46" s="20">
        <v>22</v>
      </c>
      <c r="N46" s="15">
        <f t="shared" si="5"/>
        <v>112</v>
      </c>
      <c r="O46" s="15">
        <v>27</v>
      </c>
      <c r="P46" s="15">
        <v>27</v>
      </c>
      <c r="Q46" s="15">
        <v>1</v>
      </c>
      <c r="R46" s="15">
        <v>1</v>
      </c>
      <c r="S46" s="15"/>
      <c r="T46" s="15"/>
      <c r="U46" s="15">
        <f t="shared" si="6"/>
        <v>74</v>
      </c>
      <c r="V46" s="15">
        <v>46</v>
      </c>
      <c r="W46" s="15">
        <v>28</v>
      </c>
      <c r="X46" s="15">
        <v>5</v>
      </c>
      <c r="Y46" s="15">
        <v>5</v>
      </c>
      <c r="Z46" s="15">
        <f t="shared" si="9"/>
        <v>1000</v>
      </c>
      <c r="AA46" s="15">
        <v>1000</v>
      </c>
      <c r="AB46" s="15"/>
      <c r="AC46" s="9">
        <v>0</v>
      </c>
      <c r="AD46" s="9">
        <v>0</v>
      </c>
      <c r="AE46" s="9">
        <v>0</v>
      </c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</row>
    <row r="47" spans="1:16376" s="8" customFormat="1" ht="24" customHeight="1" x14ac:dyDescent="0.15">
      <c r="A47" s="13">
        <v>40</v>
      </c>
      <c r="B47" s="14" t="s">
        <v>59</v>
      </c>
      <c r="C47" s="15">
        <f t="shared" si="0"/>
        <v>85</v>
      </c>
      <c r="D47" s="9">
        <f t="shared" si="3"/>
        <v>85</v>
      </c>
      <c r="E47" s="9">
        <f t="shared" si="4"/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84</v>
      </c>
      <c r="L47" s="20">
        <v>84</v>
      </c>
      <c r="M47" s="20">
        <v>8</v>
      </c>
      <c r="N47" s="15">
        <f t="shared" si="5"/>
        <v>0</v>
      </c>
      <c r="O47" s="15"/>
      <c r="P47" s="15"/>
      <c r="Q47" s="15">
        <v>1</v>
      </c>
      <c r="R47" s="15">
        <v>1</v>
      </c>
      <c r="S47" s="15"/>
      <c r="T47" s="15"/>
      <c r="U47" s="15"/>
      <c r="V47" s="15"/>
      <c r="W47" s="15"/>
      <c r="X47" s="15"/>
      <c r="Y47" s="15"/>
      <c r="Z47" s="15">
        <f t="shared" si="9"/>
        <v>0</v>
      </c>
      <c r="AA47" s="15"/>
      <c r="AB47" s="15"/>
      <c r="AC47" s="9">
        <v>0</v>
      </c>
      <c r="AD47" s="9">
        <v>0</v>
      </c>
      <c r="AE47" s="9">
        <v>0</v>
      </c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7"/>
      <c r="XER47" s="7"/>
      <c r="XES47" s="7"/>
      <c r="XET47" s="7"/>
      <c r="XEU47" s="7"/>
      <c r="XEV47" s="7"/>
    </row>
    <row r="48" spans="1:16376" s="8" customFormat="1" ht="24" customHeight="1" x14ac:dyDescent="0.15">
      <c r="A48" s="13">
        <v>41</v>
      </c>
      <c r="B48" s="14" t="s">
        <v>60</v>
      </c>
      <c r="C48" s="15">
        <f t="shared" si="0"/>
        <v>210</v>
      </c>
      <c r="D48" s="9">
        <f t="shared" si="3"/>
        <v>168</v>
      </c>
      <c r="E48" s="9">
        <f t="shared" si="4"/>
        <v>42</v>
      </c>
      <c r="F48" s="15">
        <v>16</v>
      </c>
      <c r="G48" s="15">
        <v>16</v>
      </c>
      <c r="H48" s="15">
        <v>0</v>
      </c>
      <c r="I48" s="15">
        <v>0</v>
      </c>
      <c r="J48" s="15">
        <v>0</v>
      </c>
      <c r="K48" s="15">
        <v>155</v>
      </c>
      <c r="L48" s="20">
        <v>113</v>
      </c>
      <c r="M48" s="20">
        <v>13</v>
      </c>
      <c r="N48" s="15">
        <f t="shared" si="5"/>
        <v>42</v>
      </c>
      <c r="O48" s="15">
        <v>27</v>
      </c>
      <c r="P48" s="15">
        <v>27</v>
      </c>
      <c r="Q48" s="15">
        <v>12</v>
      </c>
      <c r="R48" s="15">
        <v>12</v>
      </c>
      <c r="S48" s="15"/>
      <c r="T48" s="15"/>
      <c r="U48" s="15"/>
      <c r="V48" s="15"/>
      <c r="W48" s="15"/>
      <c r="X48" s="15"/>
      <c r="Y48" s="15"/>
      <c r="Z48" s="15">
        <f t="shared" si="9"/>
        <v>0</v>
      </c>
      <c r="AA48" s="15"/>
      <c r="AB48" s="15"/>
      <c r="AC48" s="9">
        <v>0</v>
      </c>
      <c r="AD48" s="9">
        <v>0</v>
      </c>
      <c r="AE48" s="9">
        <v>0</v>
      </c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s="8" customFormat="1" ht="24" customHeight="1" x14ac:dyDescent="0.15">
      <c r="A49" s="13">
        <v>42</v>
      </c>
      <c r="B49" s="14" t="s">
        <v>61</v>
      </c>
      <c r="C49" s="15">
        <f t="shared" si="0"/>
        <v>1787</v>
      </c>
      <c r="D49" s="9">
        <f t="shared" si="3"/>
        <v>1787</v>
      </c>
      <c r="E49" s="9">
        <f t="shared" si="4"/>
        <v>0</v>
      </c>
      <c r="F49" s="15">
        <v>1787</v>
      </c>
      <c r="G49" s="15">
        <v>1787</v>
      </c>
      <c r="H49" s="15">
        <v>0</v>
      </c>
      <c r="I49" s="15">
        <v>0</v>
      </c>
      <c r="J49" s="15">
        <v>0</v>
      </c>
      <c r="K49" s="15"/>
      <c r="L49" s="20"/>
      <c r="M49" s="20"/>
      <c r="N49" s="15"/>
      <c r="O49" s="15">
        <v>0</v>
      </c>
      <c r="P49" s="15">
        <v>0</v>
      </c>
      <c r="Q49" s="15"/>
      <c r="R49" s="15"/>
      <c r="S49" s="15"/>
      <c r="T49" s="15"/>
      <c r="U49" s="15"/>
      <c r="V49" s="15"/>
      <c r="W49" s="15"/>
      <c r="X49" s="15"/>
      <c r="Y49" s="15"/>
      <c r="Z49" s="15">
        <f t="shared" si="9"/>
        <v>0</v>
      </c>
      <c r="AA49" s="15"/>
      <c r="AB49" s="15"/>
      <c r="AC49" s="9"/>
      <c r="AD49" s="9"/>
      <c r="AE49" s="9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36" hidden="1" customHeight="1" x14ac:dyDescent="0.15">
      <c r="A50" s="32" t="s">
        <v>62</v>
      </c>
      <c r="B50" s="32"/>
      <c r="C50" s="33"/>
      <c r="D50" s="33"/>
      <c r="E50" s="33"/>
      <c r="F50" s="34"/>
      <c r="G50" s="34"/>
      <c r="H50" s="34"/>
      <c r="I50" s="34"/>
      <c r="J50" s="34"/>
      <c r="K50" s="34"/>
      <c r="L50" s="35"/>
      <c r="M50" s="35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3"/>
      <c r="AA50" s="33"/>
      <c r="AB50" s="33"/>
    </row>
    <row r="51" spans="1:16376" hidden="1" x14ac:dyDescent="0.15">
      <c r="C51" s="2">
        <f>C32+C40+C45+C44</f>
        <v>13237</v>
      </c>
      <c r="D51" s="2">
        <f>C51/4</f>
        <v>3309.25</v>
      </c>
      <c r="K51" s="4">
        <v>5403</v>
      </c>
    </row>
    <row r="52" spans="1:16376" hidden="1" x14ac:dyDescent="0.15">
      <c r="C52" s="2">
        <f>SUM(C8:C48)</f>
        <v>84504</v>
      </c>
      <c r="D52" s="2">
        <f>C52/(41-4)</f>
        <v>2283.8918918918921</v>
      </c>
      <c r="K52" s="4">
        <v>5051</v>
      </c>
    </row>
    <row r="53" spans="1:16376" hidden="1" x14ac:dyDescent="0.15">
      <c r="K53" s="4">
        <v>4485</v>
      </c>
    </row>
    <row r="54" spans="1:16376" hidden="1" x14ac:dyDescent="0.15">
      <c r="K54" s="4">
        <v>2600</v>
      </c>
    </row>
    <row r="55" spans="1:16376" hidden="1" x14ac:dyDescent="0.15">
      <c r="K55" s="4">
        <v>1000</v>
      </c>
    </row>
    <row r="56" spans="1:16376" hidden="1" x14ac:dyDescent="0.15">
      <c r="K56" s="4">
        <v>270</v>
      </c>
    </row>
  </sheetData>
  <mergeCells count="45">
    <mergeCell ref="AE5:AE6"/>
    <mergeCell ref="Z5:Z6"/>
    <mergeCell ref="AA5:AA6"/>
    <mergeCell ref="AB5:AB6"/>
    <mergeCell ref="AC5:AC6"/>
    <mergeCell ref="AD5:AD6"/>
    <mergeCell ref="V5:V6"/>
    <mergeCell ref="W5:W6"/>
    <mergeCell ref="X5:X6"/>
    <mergeCell ref="Y5:Y6"/>
    <mergeCell ref="S5:S6"/>
    <mergeCell ref="T5:T6"/>
    <mergeCell ref="U5:U6"/>
    <mergeCell ref="O5:O6"/>
    <mergeCell ref="P5:P6"/>
    <mergeCell ref="Q5:Q6"/>
    <mergeCell ref="R5:R6"/>
    <mergeCell ref="A50:AB50"/>
    <mergeCell ref="A3:A6"/>
    <mergeCell ref="B3:B6"/>
    <mergeCell ref="C3:C6"/>
    <mergeCell ref="D3:D6"/>
    <mergeCell ref="E3:E6"/>
    <mergeCell ref="F5:F6"/>
    <mergeCell ref="G5:G6"/>
    <mergeCell ref="H5:H6"/>
    <mergeCell ref="I5:I6"/>
    <mergeCell ref="J5:J6"/>
    <mergeCell ref="K5:K6"/>
    <mergeCell ref="L5:L6"/>
    <mergeCell ref="N5:N6"/>
    <mergeCell ref="A2:AE2"/>
    <mergeCell ref="F3:P3"/>
    <mergeCell ref="Q3:Y3"/>
    <mergeCell ref="Z3:AE3"/>
    <mergeCell ref="F4:G4"/>
    <mergeCell ref="H4:J4"/>
    <mergeCell ref="K4:N4"/>
    <mergeCell ref="O4:P4"/>
    <mergeCell ref="Q4:R4"/>
    <mergeCell ref="S4:T4"/>
    <mergeCell ref="U4:W4"/>
    <mergeCell ref="X4:Y4"/>
    <mergeCell ref="Z4:AB4"/>
    <mergeCell ref="AC4:AE4"/>
  </mergeCells>
  <phoneticPr fontId="4" type="noConversion"/>
  <pageMargins left="0.75138888888888899" right="0.75138888888888899" top="0.60624999999999996" bottom="0.60624999999999996" header="0.5" footer="0.5"/>
  <pageSetup paperSize="8" scale="62" fitToHeight="0" orientation="landscape" r:id="rId1"/>
  <ignoredErrors>
    <ignoredError sqref="K7 Y7:AA7 C8:C49 N7:P7 U7:X7 S7:T7 Q7:R7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李燕</dc:creator>
  <cp:lastModifiedBy>李士杰:拟稿人清稿</cp:lastModifiedBy>
  <dcterms:created xsi:type="dcterms:W3CDTF">2023-11-11T06:32:00Z</dcterms:created>
  <dcterms:modified xsi:type="dcterms:W3CDTF">2023-11-29T10:34:07Z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2052-11.8.2.9015</vt:lpwstr>
  </property>
  <property fmtid="{D5CDD505-2E9C-101B-9397-08002B2CF9AE}" pid="3" name="ICV">
    <vt:lpwstr>5847DD1462F24BF4A8FC008005941EC9_12</vt:lpwstr>
  </property>
</Properties>
</file>