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539"/>
  </bookViews>
  <sheets>
    <sheet name="重大公卫" sheetId="1" r:id="rId1"/>
  </sheets>
  <definedNames>
    <definedName name="_xlnm.Print_Titles" localSheetId="0">重大公卫!$4:5</definedName>
  </definedNames>
  <calcPr calcId="162913" concurrentCalc="0"/>
</workbook>
</file>

<file path=xl/calcChain.xml><?xml version="1.0" encoding="utf-8"?>
<calcChain xmlns="http://schemas.openxmlformats.org/spreadsheetml/2006/main">
  <c r="H79" i="1" l="1"/>
  <c r="P79" i="1"/>
  <c r="C79" i="1"/>
  <c r="T79" i="1"/>
  <c r="H78" i="1"/>
  <c r="P78" i="1"/>
  <c r="C78" i="1"/>
  <c r="T78" i="1"/>
  <c r="H77" i="1"/>
  <c r="P77" i="1"/>
  <c r="C77" i="1"/>
  <c r="T77" i="1"/>
  <c r="H76" i="1"/>
  <c r="P76" i="1"/>
  <c r="C76" i="1"/>
  <c r="T76" i="1"/>
  <c r="H75" i="1"/>
  <c r="P75" i="1"/>
  <c r="C75" i="1"/>
  <c r="T75" i="1"/>
  <c r="H74" i="1"/>
  <c r="P74" i="1"/>
  <c r="C74" i="1"/>
  <c r="T74" i="1"/>
  <c r="H73" i="1"/>
  <c r="P73" i="1"/>
  <c r="C73" i="1"/>
  <c r="T73" i="1"/>
  <c r="H72" i="1"/>
  <c r="P72" i="1"/>
  <c r="C72" i="1"/>
  <c r="T72" i="1"/>
  <c r="H71" i="1"/>
  <c r="P71" i="1"/>
  <c r="C71" i="1"/>
  <c r="T71" i="1"/>
  <c r="H70" i="1"/>
  <c r="P70" i="1"/>
  <c r="C70" i="1"/>
  <c r="T70" i="1"/>
  <c r="H69" i="1"/>
  <c r="P69" i="1"/>
  <c r="C69" i="1"/>
  <c r="T69" i="1"/>
  <c r="H68" i="1"/>
  <c r="P68" i="1"/>
  <c r="C68" i="1"/>
  <c r="T68" i="1"/>
  <c r="H67" i="1"/>
  <c r="P67" i="1"/>
  <c r="C67" i="1"/>
  <c r="T67" i="1"/>
  <c r="H66" i="1"/>
  <c r="P66" i="1"/>
  <c r="C66" i="1"/>
  <c r="T66" i="1"/>
  <c r="H65" i="1"/>
  <c r="P65" i="1"/>
  <c r="C65" i="1"/>
  <c r="T65" i="1"/>
  <c r="H64" i="1"/>
  <c r="P64" i="1"/>
  <c r="C64" i="1"/>
  <c r="T64" i="1"/>
  <c r="H63" i="1"/>
  <c r="P63" i="1"/>
  <c r="C63" i="1"/>
  <c r="T63" i="1"/>
  <c r="H62" i="1"/>
  <c r="P62" i="1"/>
  <c r="C62" i="1"/>
  <c r="T62" i="1"/>
  <c r="H61" i="1"/>
  <c r="P61" i="1"/>
  <c r="C61" i="1"/>
  <c r="T61" i="1"/>
  <c r="H60" i="1"/>
  <c r="P60" i="1"/>
  <c r="C60" i="1"/>
  <c r="T60" i="1"/>
  <c r="H59" i="1"/>
  <c r="P59" i="1"/>
  <c r="C59" i="1"/>
  <c r="T59" i="1"/>
  <c r="H58" i="1"/>
  <c r="P58" i="1"/>
  <c r="C58" i="1"/>
  <c r="T58" i="1"/>
  <c r="H57" i="1"/>
  <c r="P57" i="1"/>
  <c r="C57" i="1"/>
  <c r="T57" i="1"/>
  <c r="H56" i="1"/>
  <c r="P56" i="1"/>
  <c r="C56" i="1"/>
  <c r="T56" i="1"/>
  <c r="H55" i="1"/>
  <c r="P55" i="1"/>
  <c r="C55" i="1"/>
  <c r="T55" i="1"/>
  <c r="H54" i="1"/>
  <c r="P54" i="1"/>
  <c r="C54" i="1"/>
  <c r="T54" i="1"/>
  <c r="H53" i="1"/>
  <c r="P53" i="1"/>
  <c r="C53" i="1"/>
  <c r="T53" i="1"/>
  <c r="H52" i="1"/>
  <c r="P52" i="1"/>
  <c r="C52" i="1"/>
  <c r="T52" i="1"/>
  <c r="H51" i="1"/>
  <c r="P51" i="1"/>
  <c r="C51" i="1"/>
  <c r="T51" i="1"/>
  <c r="H50" i="1"/>
  <c r="P50" i="1"/>
  <c r="C50" i="1"/>
  <c r="T50" i="1"/>
  <c r="H49" i="1"/>
  <c r="P49" i="1"/>
  <c r="C49" i="1"/>
  <c r="T49" i="1"/>
  <c r="H48" i="1"/>
  <c r="P48" i="1"/>
  <c r="C48" i="1"/>
  <c r="T48" i="1"/>
  <c r="H47" i="1"/>
  <c r="P47" i="1"/>
  <c r="C47" i="1"/>
  <c r="T47" i="1"/>
  <c r="H46" i="1"/>
  <c r="P46" i="1"/>
  <c r="C46" i="1"/>
  <c r="T46" i="1"/>
  <c r="H45" i="1"/>
  <c r="P45" i="1"/>
  <c r="C45" i="1"/>
  <c r="T45" i="1"/>
  <c r="H44" i="1"/>
  <c r="P44" i="1"/>
  <c r="C44" i="1"/>
  <c r="T44" i="1"/>
  <c r="H43" i="1"/>
  <c r="P43" i="1"/>
  <c r="C43" i="1"/>
  <c r="T43" i="1"/>
  <c r="H42" i="1"/>
  <c r="P42" i="1"/>
  <c r="C42" i="1"/>
  <c r="T42" i="1"/>
  <c r="H41" i="1"/>
  <c r="P41" i="1"/>
  <c r="C41" i="1"/>
  <c r="T41" i="1"/>
  <c r="H40" i="1"/>
  <c r="P40" i="1"/>
  <c r="C40" i="1"/>
  <c r="T40" i="1"/>
  <c r="H39" i="1"/>
  <c r="P39" i="1"/>
  <c r="C39" i="1"/>
  <c r="T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H37" i="1"/>
  <c r="P37" i="1"/>
  <c r="C37" i="1"/>
  <c r="T37" i="1"/>
  <c r="H36" i="1"/>
  <c r="P36" i="1"/>
  <c r="C36" i="1"/>
  <c r="T36" i="1"/>
  <c r="H35" i="1"/>
  <c r="P35" i="1"/>
  <c r="C35" i="1"/>
  <c r="T35" i="1"/>
  <c r="H34" i="1"/>
  <c r="P34" i="1"/>
  <c r="C34" i="1"/>
  <c r="T34" i="1"/>
  <c r="H33" i="1"/>
  <c r="P33" i="1"/>
  <c r="C33" i="1"/>
  <c r="T33" i="1"/>
  <c r="H32" i="1"/>
  <c r="P32" i="1"/>
  <c r="C32" i="1"/>
  <c r="T32" i="1"/>
  <c r="H31" i="1"/>
  <c r="P31" i="1"/>
  <c r="C31" i="1"/>
  <c r="T31" i="1"/>
  <c r="H30" i="1"/>
  <c r="P30" i="1"/>
  <c r="C30" i="1"/>
  <c r="T30" i="1"/>
  <c r="H29" i="1"/>
  <c r="P29" i="1"/>
  <c r="C29" i="1"/>
  <c r="T29" i="1"/>
  <c r="H28" i="1"/>
  <c r="P28" i="1"/>
  <c r="C28" i="1"/>
  <c r="T28" i="1"/>
  <c r="H27" i="1"/>
  <c r="P27" i="1"/>
  <c r="C27" i="1"/>
  <c r="T27" i="1"/>
  <c r="H26" i="1"/>
  <c r="P26" i="1"/>
  <c r="C26" i="1"/>
  <c r="T26" i="1"/>
  <c r="H25" i="1"/>
  <c r="P25" i="1"/>
  <c r="C25" i="1"/>
  <c r="T25" i="1"/>
  <c r="H24" i="1"/>
  <c r="P24" i="1"/>
  <c r="C24" i="1"/>
  <c r="T24" i="1"/>
  <c r="H23" i="1"/>
  <c r="P23" i="1"/>
  <c r="C23" i="1"/>
  <c r="T23" i="1"/>
  <c r="H22" i="1"/>
  <c r="P22" i="1"/>
  <c r="C22" i="1"/>
  <c r="T22" i="1"/>
  <c r="H21" i="1"/>
  <c r="P21" i="1"/>
  <c r="C21" i="1"/>
  <c r="T21" i="1"/>
  <c r="H20" i="1"/>
  <c r="P20" i="1"/>
  <c r="C20" i="1"/>
  <c r="T20" i="1"/>
  <c r="H19" i="1"/>
  <c r="P19" i="1"/>
  <c r="C19" i="1"/>
  <c r="T19" i="1"/>
  <c r="H18" i="1"/>
  <c r="P18" i="1"/>
  <c r="C18" i="1"/>
  <c r="T18" i="1"/>
  <c r="H17" i="1"/>
  <c r="P17" i="1"/>
  <c r="C17" i="1"/>
  <c r="T17" i="1"/>
  <c r="H16" i="1"/>
  <c r="P16" i="1"/>
  <c r="C16" i="1"/>
  <c r="T16" i="1"/>
  <c r="H15" i="1"/>
  <c r="P15" i="1"/>
  <c r="C15" i="1"/>
  <c r="T15" i="1"/>
  <c r="H14" i="1"/>
  <c r="J14" i="1"/>
  <c r="K14" i="1"/>
  <c r="L14" i="1"/>
  <c r="M14" i="1"/>
  <c r="N14" i="1"/>
  <c r="O14" i="1"/>
  <c r="P14" i="1"/>
  <c r="C14" i="1"/>
  <c r="T14" i="1"/>
  <c r="H13" i="1"/>
  <c r="P13" i="1"/>
  <c r="C13" i="1"/>
  <c r="T13" i="1"/>
  <c r="H12" i="1"/>
  <c r="P12" i="1"/>
  <c r="C12" i="1"/>
  <c r="T12" i="1"/>
  <c r="F11" i="1"/>
  <c r="H11" i="1"/>
  <c r="J11" i="1"/>
  <c r="K11" i="1"/>
  <c r="L11" i="1"/>
  <c r="M11" i="1"/>
  <c r="N11" i="1"/>
  <c r="O11" i="1"/>
  <c r="P11" i="1"/>
  <c r="C11" i="1"/>
  <c r="T11" i="1"/>
  <c r="Q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Q8" i="1"/>
  <c r="O8" i="1"/>
  <c r="N8" i="1"/>
  <c r="M8" i="1"/>
  <c r="L8" i="1"/>
  <c r="K8" i="1"/>
  <c r="J8" i="1"/>
  <c r="E8" i="1"/>
  <c r="C7" i="1"/>
</calcChain>
</file>

<file path=xl/sharedStrings.xml><?xml version="1.0" encoding="utf-8"?>
<sst xmlns="http://schemas.openxmlformats.org/spreadsheetml/2006/main" count="98" uniqueCount="95">
  <si>
    <t>单位：万元</t>
  </si>
  <si>
    <t>序号</t>
  </si>
  <si>
    <t>单位/区县</t>
  </si>
  <si>
    <t>合计</t>
  </si>
  <si>
    <t>卫生健康部分</t>
  </si>
  <si>
    <t>疾病预防控制部分</t>
  </si>
  <si>
    <t>跨区域供血（应急）</t>
  </si>
  <si>
    <t>已下达</t>
  </si>
  <si>
    <t>本次下达</t>
  </si>
  <si>
    <t>艾滋病防治</t>
  </si>
  <si>
    <t>精神卫生</t>
  </si>
  <si>
    <t>慢性非传染性疾病防治</t>
  </si>
  <si>
    <t>重点传染病及健康危害因素监测</t>
  </si>
  <si>
    <t>小计</t>
  </si>
  <si>
    <t>其中绩效因素</t>
  </si>
  <si>
    <t>扩大国家免疫规划</t>
  </si>
  <si>
    <t>艾滋病防治（含中医）</t>
  </si>
  <si>
    <t>结核病防治</t>
  </si>
  <si>
    <t>血吸虫与包虫病防治</t>
  </si>
  <si>
    <t>重点传染病及健康危害因素监测项目</t>
  </si>
  <si>
    <t>强基提能</t>
  </si>
  <si>
    <t>国家金额</t>
  </si>
  <si>
    <t>与国家差额</t>
  </si>
  <si>
    <t>市级小计</t>
  </si>
  <si>
    <t>市卫生健康委</t>
  </si>
  <si>
    <t>其中：大坪医院</t>
  </si>
  <si>
    <t>西南医院</t>
  </si>
  <si>
    <t>市疾控局</t>
  </si>
  <si>
    <t xml:space="preserve">  其中：局机关</t>
  </si>
  <si>
    <t>西南药业</t>
  </si>
  <si>
    <t>机场救护中心</t>
  </si>
  <si>
    <t>铁路疾控</t>
  </si>
  <si>
    <t>重庆海关</t>
  </si>
  <si>
    <t>市疾控中心</t>
  </si>
  <si>
    <t>市公卫中心</t>
  </si>
  <si>
    <t>市精卫中心</t>
  </si>
  <si>
    <t>市结防所</t>
  </si>
  <si>
    <t>市健教所</t>
  </si>
  <si>
    <t>市血液中心</t>
  </si>
  <si>
    <t>市人民医院</t>
  </si>
  <si>
    <t>市中医院</t>
  </si>
  <si>
    <t>市妇幼保健院</t>
  </si>
  <si>
    <t>重医附一院</t>
  </si>
  <si>
    <t>重医附二院</t>
  </si>
  <si>
    <t>重医附属儿童医院</t>
  </si>
  <si>
    <t>重医附属口腔医院</t>
  </si>
  <si>
    <t>重医附属永川医院</t>
  </si>
  <si>
    <t>重大附属肿瘤医院</t>
  </si>
  <si>
    <t>市人口计生研究院</t>
  </si>
  <si>
    <t>市卫生服务中心</t>
  </si>
  <si>
    <t>市卫生健康信息中心</t>
  </si>
  <si>
    <t>区县小计</t>
  </si>
  <si>
    <t>渝中区</t>
  </si>
  <si>
    <t>江北区</t>
  </si>
  <si>
    <t>沙坪坝区</t>
  </si>
  <si>
    <t>九龙坡区</t>
  </si>
  <si>
    <t>大渡口区</t>
  </si>
  <si>
    <t>南岸区</t>
  </si>
  <si>
    <t>北碚区</t>
  </si>
  <si>
    <t>巴南区</t>
  </si>
  <si>
    <t>渝北区</t>
  </si>
  <si>
    <t>涪陵区</t>
  </si>
  <si>
    <t>长寿区</t>
  </si>
  <si>
    <t>万盛经开区</t>
  </si>
  <si>
    <t>江津区</t>
  </si>
  <si>
    <t>合川区</t>
  </si>
  <si>
    <t>永川区</t>
  </si>
  <si>
    <t>南川区</t>
  </si>
  <si>
    <t>綦江区</t>
  </si>
  <si>
    <t>潼南区</t>
  </si>
  <si>
    <t>铜梁区</t>
  </si>
  <si>
    <t>大足区</t>
  </si>
  <si>
    <t>荣昌区</t>
  </si>
  <si>
    <t>璧山区</t>
  </si>
  <si>
    <t>万州区</t>
  </si>
  <si>
    <t>梁平区</t>
  </si>
  <si>
    <t>城口县</t>
  </si>
  <si>
    <t>丰都县</t>
  </si>
  <si>
    <t>垫江县</t>
  </si>
  <si>
    <t>忠县</t>
  </si>
  <si>
    <t>开州区</t>
  </si>
  <si>
    <t>云阳县</t>
  </si>
  <si>
    <t>奉节县</t>
  </si>
  <si>
    <t>巫山县</t>
  </si>
  <si>
    <t>巫溪县</t>
  </si>
  <si>
    <t>黔江区</t>
  </si>
  <si>
    <t>武隆区</t>
  </si>
  <si>
    <t>石柱县</t>
  </si>
  <si>
    <t>彭水县</t>
  </si>
  <si>
    <t>酉阳县</t>
  </si>
  <si>
    <t>秀山县</t>
  </si>
  <si>
    <t>两江新区</t>
  </si>
  <si>
    <t>高新区</t>
  </si>
  <si>
    <t>2025年重大公共卫生服务中央补助资金分配表</t>
    <phoneticPr fontId="8" type="noConversion"/>
  </si>
  <si>
    <t>附件1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</si>
</sst>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>
    <font>
      <sz val="11"/>
      <color theme="1"/>
      <name val="等线"/>
      <charset val="134"/>
      <scheme val="minor"/>
    </font>
    <font>
      <sz val="11"/>
      <name val="方正黑体_GBK"/>
      <family val="4"/>
      <charset val="134"/>
    </font>
    <font>
      <sz val="11"/>
      <name val="等线"/>
      <family val="3"/>
      <charset val="134"/>
      <scheme val="minor"/>
    </font>
    <font>
      <sz val="22"/>
      <name val="方正小标宋_GBK"/>
      <family val="4"/>
      <charset val="134"/>
    </font>
    <font>
      <sz val="12"/>
      <name val="方正黑体_GBK"/>
      <family val="4"/>
      <charset val="134"/>
    </font>
    <font>
      <sz val="11"/>
      <name val="方正仿宋_GBK"/>
      <family val="4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方正楷体_GBK"/>
      <family val="4"/>
      <charset val="134"/>
    </font>
    <font>
      <sz val="16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protection locked="0"/>
    </xf>
  </cellStyleXfs>
  <cellXfs count="4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9" fontId="9" fillId="0" borderId="0" xfId="1" applyFont="1" applyFill="1" applyBorder="1" applyAlignment="1">
      <alignment horizontal="right" vertical="center"/>
    </xf>
    <xf numFmtId="9" fontId="9" fillId="0" borderId="0" xfId="1" applyFont="1" applyFill="1" applyAlignment="1">
      <alignment horizontal="righ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</cellXfs>
  <cellStyles count="3">
    <cellStyle name="百分比" xfId="1" builtinId="5"/>
    <cellStyle name="常规" xfId="0" builtinId="0"/>
    <cellStyle name="常规 10 1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showZeros="0" tabSelected="1" workbookViewId="0">
      <pane xSplit="2" ySplit="6" topLeftCell="C7" activePane="bottomRight" state="frozen"/>
      <selection pane="topRight"/>
      <selection pane="bottomLeft"/>
      <selection pane="bottomRight" activeCell="I5" sqref="I5:I6"/>
    </sheetView>
  </sheetViews>
  <sheetFormatPr defaultColWidth="9" defaultRowHeight="14.3"/>
  <cols>
    <col min="1" max="1" width="5.375" style="2" customWidth="1"/>
    <col min="2" max="2" width="19.5" style="2" customWidth="1"/>
    <col min="3" max="4" width="10.625" style="2" customWidth="1"/>
    <col min="5" max="5" width="9" style="2" customWidth="1"/>
    <col min="6" max="7" width="12" style="2" customWidth="1"/>
    <col min="8" max="9" width="8.375" style="2" customWidth="1"/>
    <col min="10" max="10" width="10" style="2" customWidth="1"/>
    <col min="11" max="11" width="8.375" style="2" customWidth="1"/>
    <col min="12" max="12" width="11.25" style="2" customWidth="1"/>
    <col min="13" max="13" width="8" style="2" customWidth="1"/>
    <col min="14" max="14" width="13.125" style="2" customWidth="1"/>
    <col min="15" max="16" width="9.5" style="2" customWidth="1"/>
    <col min="17" max="18" width="8.5" style="2" customWidth="1"/>
    <col min="19" max="19" width="9.625" style="2" customWidth="1"/>
    <col min="20" max="20" width="11.125" style="2" customWidth="1"/>
    <col min="21" max="16384" width="9" style="2"/>
  </cols>
  <sheetData>
    <row r="1" spans="1:20" ht="23.8" customHeight="1">
      <c r="A1" s="43" t="s">
        <v>94</v>
      </c>
      <c r="B1" s="43"/>
    </row>
    <row r="2" spans="1:20" ht="48.9" customHeight="1">
      <c r="A2" s="27" t="s">
        <v>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7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</row>
    <row r="4" spans="1:20" ht="41.3" customHeight="1">
      <c r="A4" s="33" t="s">
        <v>1</v>
      </c>
      <c r="B4" s="36" t="s">
        <v>2</v>
      </c>
      <c r="C4" s="23" t="s">
        <v>3</v>
      </c>
      <c r="D4" s="4"/>
      <c r="E4" s="28" t="s">
        <v>4</v>
      </c>
      <c r="F4" s="28"/>
      <c r="G4" s="28"/>
      <c r="H4" s="28"/>
      <c r="I4" s="29"/>
      <c r="J4" s="23" t="s">
        <v>5</v>
      </c>
      <c r="K4" s="23"/>
      <c r="L4" s="23"/>
      <c r="M4" s="23"/>
      <c r="N4" s="23"/>
      <c r="O4" s="23"/>
      <c r="P4" s="23"/>
      <c r="Q4" s="23"/>
      <c r="R4" s="23" t="s">
        <v>6</v>
      </c>
      <c r="S4" s="23" t="s">
        <v>7</v>
      </c>
      <c r="T4" s="24" t="s">
        <v>8</v>
      </c>
    </row>
    <row r="5" spans="1:20" ht="50.95" customHeight="1">
      <c r="A5" s="34"/>
      <c r="B5" s="37"/>
      <c r="C5" s="23"/>
      <c r="D5" s="36" t="s">
        <v>9</v>
      </c>
      <c r="E5" s="23" t="s">
        <v>10</v>
      </c>
      <c r="F5" s="23" t="s">
        <v>11</v>
      </c>
      <c r="G5" s="24" t="s">
        <v>12</v>
      </c>
      <c r="H5" s="23" t="s">
        <v>13</v>
      </c>
      <c r="I5" s="24" t="s">
        <v>14</v>
      </c>
      <c r="J5" s="23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13</v>
      </c>
      <c r="Q5" s="23" t="s">
        <v>14</v>
      </c>
      <c r="R5" s="23"/>
      <c r="S5" s="23"/>
      <c r="T5" s="25"/>
    </row>
    <row r="6" spans="1:20" ht="31.95" customHeight="1">
      <c r="A6" s="35"/>
      <c r="B6" s="38"/>
      <c r="C6" s="23"/>
      <c r="D6" s="38"/>
      <c r="E6" s="23"/>
      <c r="F6" s="23"/>
      <c r="G6" s="26"/>
      <c r="H6" s="23"/>
      <c r="I6" s="26"/>
      <c r="J6" s="23"/>
      <c r="K6" s="23"/>
      <c r="L6" s="23"/>
      <c r="M6" s="23"/>
      <c r="N6" s="23"/>
      <c r="O6" s="23"/>
      <c r="P6" s="23"/>
      <c r="Q6" s="23"/>
      <c r="R6" s="23"/>
      <c r="S6" s="23"/>
      <c r="T6" s="26"/>
    </row>
    <row r="7" spans="1:20" ht="28.05" hidden="1" customHeight="1">
      <c r="A7" s="7"/>
      <c r="B7" s="3" t="s">
        <v>21</v>
      </c>
      <c r="C7" s="5" t="e">
        <f>#REF!+#REF!</f>
        <v>#REF!</v>
      </c>
      <c r="D7" s="5"/>
      <c r="E7" s="41">
        <v>5365</v>
      </c>
      <c r="F7" s="42"/>
      <c r="G7" s="8"/>
      <c r="H7" s="9"/>
      <c r="I7" s="9"/>
      <c r="J7" s="6">
        <v>6508</v>
      </c>
      <c r="K7" s="5">
        <v>25971</v>
      </c>
      <c r="L7" s="6">
        <v>2885</v>
      </c>
      <c r="M7" s="6">
        <v>36</v>
      </c>
      <c r="N7" s="6">
        <v>8603</v>
      </c>
      <c r="O7" s="3">
        <v>0</v>
      </c>
      <c r="P7" s="6"/>
      <c r="Q7" s="6">
        <v>180</v>
      </c>
      <c r="R7" s="14"/>
      <c r="S7" s="10"/>
      <c r="T7" s="15"/>
    </row>
    <row r="8" spans="1:20" ht="23.95" hidden="1" customHeight="1">
      <c r="A8" s="7"/>
      <c r="B8" s="3" t="s">
        <v>22</v>
      </c>
      <c r="C8" s="3"/>
      <c r="D8" s="10"/>
      <c r="E8" s="28">
        <f>E9+F9-E7</f>
        <v>0</v>
      </c>
      <c r="F8" s="29"/>
      <c r="G8" s="4"/>
      <c r="H8" s="11"/>
      <c r="I8" s="11"/>
      <c r="J8" s="3">
        <f t="shared" ref="J8:O8" si="0">J9-J7</f>
        <v>-576</v>
      </c>
      <c r="K8" s="10">
        <f t="shared" si="0"/>
        <v>-1993</v>
      </c>
      <c r="L8" s="3">
        <f t="shared" si="0"/>
        <v>-30</v>
      </c>
      <c r="M8" s="3">
        <f t="shared" si="0"/>
        <v>0</v>
      </c>
      <c r="N8" s="3">
        <f t="shared" si="0"/>
        <v>744</v>
      </c>
      <c r="O8" s="3">
        <f t="shared" si="0"/>
        <v>1855</v>
      </c>
      <c r="P8" s="3"/>
      <c r="Q8" s="3">
        <f>Q9-Q7</f>
        <v>-80</v>
      </c>
      <c r="R8" s="11"/>
      <c r="S8" s="10"/>
      <c r="T8" s="15"/>
    </row>
    <row r="9" spans="1:20" ht="31.1" customHeight="1">
      <c r="A9" s="30" t="s">
        <v>3</v>
      </c>
      <c r="B9" s="30"/>
      <c r="C9" s="12">
        <f t="shared" ref="C9:I9" si="1">C10+C38</f>
        <v>53724</v>
      </c>
      <c r="D9" s="12">
        <f t="shared" si="1"/>
        <v>3194</v>
      </c>
      <c r="E9" s="12">
        <f t="shared" si="1"/>
        <v>1877</v>
      </c>
      <c r="F9" s="12">
        <f t="shared" si="1"/>
        <v>3488</v>
      </c>
      <c r="G9" s="12">
        <f t="shared" si="1"/>
        <v>1162</v>
      </c>
      <c r="H9" s="12">
        <f t="shared" si="1"/>
        <v>9721</v>
      </c>
      <c r="I9" s="12">
        <f t="shared" si="1"/>
        <v>-41</v>
      </c>
      <c r="J9" s="12">
        <f t="shared" ref="J9:T9" si="2">J10+J38</f>
        <v>5932</v>
      </c>
      <c r="K9" s="12">
        <f t="shared" si="2"/>
        <v>23978</v>
      </c>
      <c r="L9" s="12">
        <f t="shared" si="2"/>
        <v>2855</v>
      </c>
      <c r="M9" s="12">
        <f t="shared" si="2"/>
        <v>36</v>
      </c>
      <c r="N9" s="12">
        <f t="shared" si="2"/>
        <v>9347</v>
      </c>
      <c r="O9" s="12">
        <f t="shared" si="2"/>
        <v>1855</v>
      </c>
      <c r="P9" s="12">
        <f t="shared" si="2"/>
        <v>44003</v>
      </c>
      <c r="Q9" s="12">
        <f t="shared" si="2"/>
        <v>100</v>
      </c>
      <c r="R9" s="12">
        <f t="shared" si="2"/>
        <v>0</v>
      </c>
      <c r="S9" s="12">
        <f t="shared" si="2"/>
        <v>38298</v>
      </c>
      <c r="T9" s="12">
        <f t="shared" si="2"/>
        <v>15426</v>
      </c>
    </row>
    <row r="10" spans="1:20" ht="32.950000000000003" customHeight="1">
      <c r="A10" s="30" t="s">
        <v>23</v>
      </c>
      <c r="B10" s="30"/>
      <c r="C10" s="12">
        <f t="shared" ref="C10:I10" si="3">C11+C14+SUM(C20:C37)</f>
        <v>16948</v>
      </c>
      <c r="D10" s="12">
        <f t="shared" si="3"/>
        <v>943</v>
      </c>
      <c r="E10" s="12">
        <f t="shared" si="3"/>
        <v>444</v>
      </c>
      <c r="F10" s="12">
        <f t="shared" si="3"/>
        <v>319</v>
      </c>
      <c r="G10" s="12">
        <f t="shared" si="3"/>
        <v>221</v>
      </c>
      <c r="H10" s="12">
        <f t="shared" si="3"/>
        <v>1927</v>
      </c>
      <c r="I10" s="12">
        <f t="shared" si="3"/>
        <v>3</v>
      </c>
      <c r="J10" s="12">
        <f t="shared" ref="J10:T10" si="4">J11+J14+SUM(J20:J37)</f>
        <v>5120</v>
      </c>
      <c r="K10" s="12">
        <f t="shared" si="4"/>
        <v>7283</v>
      </c>
      <c r="L10" s="12">
        <f t="shared" si="4"/>
        <v>1464</v>
      </c>
      <c r="M10" s="12">
        <f t="shared" si="4"/>
        <v>4</v>
      </c>
      <c r="N10" s="12">
        <f t="shared" si="4"/>
        <v>1025</v>
      </c>
      <c r="O10" s="12">
        <f t="shared" si="4"/>
        <v>125</v>
      </c>
      <c r="P10" s="12">
        <f t="shared" si="4"/>
        <v>15021</v>
      </c>
      <c r="Q10" s="12">
        <f t="shared" si="4"/>
        <v>0</v>
      </c>
      <c r="R10" s="12">
        <f t="shared" si="4"/>
        <v>0</v>
      </c>
      <c r="S10" s="12">
        <f t="shared" si="4"/>
        <v>10776</v>
      </c>
      <c r="T10" s="12">
        <f t="shared" si="4"/>
        <v>6172</v>
      </c>
    </row>
    <row r="11" spans="1:20" ht="27" customHeight="1">
      <c r="A11" s="12">
        <v>1</v>
      </c>
      <c r="B11" s="13" t="s">
        <v>24</v>
      </c>
      <c r="C11" s="12">
        <f>H11+P11+R11</f>
        <v>66</v>
      </c>
      <c r="D11" s="12">
        <v>0</v>
      </c>
      <c r="E11" s="12"/>
      <c r="F11" s="12">
        <f>SUM(F12:F13)</f>
        <v>66</v>
      </c>
      <c r="G11" s="12">
        <v>0</v>
      </c>
      <c r="H11" s="12">
        <f>SUM(D11:G11)</f>
        <v>66</v>
      </c>
      <c r="I11" s="12"/>
      <c r="J11" s="12">
        <f>SUM(J12:J19)</f>
        <v>0</v>
      </c>
      <c r="K11" s="12">
        <f t="shared" ref="K11:O11" si="5">SUM(K12:K13)</f>
        <v>0</v>
      </c>
      <c r="L11" s="12">
        <f>SUM(L12:L19)</f>
        <v>0</v>
      </c>
      <c r="M11" s="12">
        <f>SUM(M12:M19)</f>
        <v>0</v>
      </c>
      <c r="N11" s="12">
        <f t="shared" si="5"/>
        <v>0</v>
      </c>
      <c r="O11" s="12">
        <f t="shared" si="5"/>
        <v>0</v>
      </c>
      <c r="P11" s="12">
        <f>SUM(J11:O11)</f>
        <v>0</v>
      </c>
      <c r="Q11" s="12">
        <f>SUM(Q12:Q19)</f>
        <v>0</v>
      </c>
      <c r="R11" s="12"/>
      <c r="S11" s="16">
        <v>52</v>
      </c>
      <c r="T11" s="17">
        <f>C11-S11</f>
        <v>14</v>
      </c>
    </row>
    <row r="12" spans="1:20" ht="20.05" customHeight="1">
      <c r="A12" s="12"/>
      <c r="B12" s="12" t="s">
        <v>25</v>
      </c>
      <c r="C12" s="12">
        <f t="shared" ref="C12:C43" si="6">H12+P12+R12</f>
        <v>38</v>
      </c>
      <c r="D12" s="12">
        <v>0</v>
      </c>
      <c r="E12" s="12"/>
      <c r="F12" s="12">
        <v>38</v>
      </c>
      <c r="G12" s="12">
        <v>0</v>
      </c>
      <c r="H12" s="12">
        <f t="shared" ref="H12:H43" si="7">SUM(D12:G12)</f>
        <v>38</v>
      </c>
      <c r="I12" s="12"/>
      <c r="J12" s="12"/>
      <c r="K12" s="12"/>
      <c r="L12" s="12"/>
      <c r="M12" s="12"/>
      <c r="N12" s="12"/>
      <c r="O12" s="12"/>
      <c r="P12" s="12">
        <f t="shared" ref="P12:P43" si="8">SUM(J12:O12)</f>
        <v>0</v>
      </c>
      <c r="Q12" s="12"/>
      <c r="R12" s="12"/>
      <c r="S12" s="16">
        <v>30</v>
      </c>
      <c r="T12" s="17">
        <f t="shared" ref="T12:T43" si="9">C12-S12</f>
        <v>8</v>
      </c>
    </row>
    <row r="13" spans="1:20" ht="20.05" customHeight="1">
      <c r="A13" s="12"/>
      <c r="B13" s="12" t="s">
        <v>26</v>
      </c>
      <c r="C13" s="12">
        <f t="shared" si="6"/>
        <v>28</v>
      </c>
      <c r="D13" s="12">
        <v>0</v>
      </c>
      <c r="E13" s="12"/>
      <c r="F13" s="12">
        <v>28</v>
      </c>
      <c r="G13" s="12">
        <v>0</v>
      </c>
      <c r="H13" s="12">
        <f t="shared" si="7"/>
        <v>28</v>
      </c>
      <c r="I13" s="12"/>
      <c r="J13" s="12"/>
      <c r="K13" s="12"/>
      <c r="L13" s="12"/>
      <c r="M13" s="12"/>
      <c r="N13" s="12"/>
      <c r="O13" s="12"/>
      <c r="P13" s="12">
        <f t="shared" si="8"/>
        <v>0</v>
      </c>
      <c r="Q13" s="12"/>
      <c r="R13" s="12"/>
      <c r="S13" s="16">
        <v>22</v>
      </c>
      <c r="T13" s="17">
        <f t="shared" si="9"/>
        <v>6</v>
      </c>
    </row>
    <row r="14" spans="1:20" ht="20.05" customHeight="1">
      <c r="A14" s="12">
        <v>2</v>
      </c>
      <c r="B14" s="13" t="s">
        <v>27</v>
      </c>
      <c r="C14" s="12">
        <f t="shared" si="6"/>
        <v>172</v>
      </c>
      <c r="D14" s="12">
        <v>0</v>
      </c>
      <c r="E14" s="12"/>
      <c r="F14" s="12"/>
      <c r="G14" s="12">
        <v>0</v>
      </c>
      <c r="H14" s="12">
        <f t="shared" si="7"/>
        <v>0</v>
      </c>
      <c r="I14" s="12"/>
      <c r="J14" s="12">
        <f t="shared" ref="J14:O14" si="10">SUM(J15:J19)</f>
        <v>0</v>
      </c>
      <c r="K14" s="12">
        <f t="shared" si="10"/>
        <v>25</v>
      </c>
      <c r="L14" s="12">
        <f t="shared" si="10"/>
        <v>0</v>
      </c>
      <c r="M14" s="12">
        <f t="shared" si="10"/>
        <v>0</v>
      </c>
      <c r="N14" s="12">
        <f t="shared" si="10"/>
        <v>97</v>
      </c>
      <c r="O14" s="12">
        <f t="shared" si="10"/>
        <v>50</v>
      </c>
      <c r="P14" s="12">
        <f t="shared" si="8"/>
        <v>172</v>
      </c>
      <c r="Q14" s="12"/>
      <c r="R14" s="12"/>
      <c r="S14" s="16"/>
      <c r="T14" s="17">
        <f t="shared" si="9"/>
        <v>172</v>
      </c>
    </row>
    <row r="15" spans="1:20" ht="20.05" customHeight="1">
      <c r="A15" s="12"/>
      <c r="B15" s="13" t="s">
        <v>28</v>
      </c>
      <c r="C15" s="12">
        <f t="shared" si="6"/>
        <v>50</v>
      </c>
      <c r="D15" s="12">
        <v>0</v>
      </c>
      <c r="E15" s="12"/>
      <c r="F15" s="12"/>
      <c r="G15" s="12">
        <v>0</v>
      </c>
      <c r="H15" s="12">
        <f t="shared" si="7"/>
        <v>0</v>
      </c>
      <c r="I15" s="12"/>
      <c r="J15" s="12"/>
      <c r="K15" s="12"/>
      <c r="L15" s="12"/>
      <c r="M15" s="12"/>
      <c r="N15" s="12"/>
      <c r="O15" s="12">
        <v>50</v>
      </c>
      <c r="P15" s="12">
        <f t="shared" si="8"/>
        <v>50</v>
      </c>
      <c r="Q15" s="12"/>
      <c r="R15" s="12"/>
      <c r="S15" s="16"/>
      <c r="T15" s="17">
        <f t="shared" si="9"/>
        <v>50</v>
      </c>
    </row>
    <row r="16" spans="1:20" ht="20.05" customHeight="1">
      <c r="A16" s="12"/>
      <c r="B16" s="12" t="s">
        <v>29</v>
      </c>
      <c r="C16" s="12">
        <f t="shared" si="6"/>
        <v>25</v>
      </c>
      <c r="D16" s="12">
        <v>0</v>
      </c>
      <c r="E16" s="12"/>
      <c r="F16" s="12"/>
      <c r="G16" s="12">
        <v>0</v>
      </c>
      <c r="H16" s="12">
        <f t="shared" si="7"/>
        <v>0</v>
      </c>
      <c r="I16" s="12"/>
      <c r="J16" s="12"/>
      <c r="K16" s="12">
        <v>25</v>
      </c>
      <c r="L16" s="12"/>
      <c r="M16" s="12"/>
      <c r="N16" s="12"/>
      <c r="O16" s="12"/>
      <c r="P16" s="12">
        <f t="shared" si="8"/>
        <v>25</v>
      </c>
      <c r="Q16" s="12"/>
      <c r="R16" s="12"/>
      <c r="S16" s="16"/>
      <c r="T16" s="17">
        <f t="shared" si="9"/>
        <v>25</v>
      </c>
    </row>
    <row r="17" spans="1:20" ht="20.05" customHeight="1">
      <c r="A17" s="12"/>
      <c r="B17" s="12" t="s">
        <v>30</v>
      </c>
      <c r="C17" s="12">
        <f t="shared" si="6"/>
        <v>2</v>
      </c>
      <c r="D17" s="12">
        <v>0</v>
      </c>
      <c r="E17" s="12"/>
      <c r="F17" s="12"/>
      <c r="G17" s="12">
        <v>0</v>
      </c>
      <c r="H17" s="12">
        <f t="shared" si="7"/>
        <v>0</v>
      </c>
      <c r="I17" s="12"/>
      <c r="J17" s="12"/>
      <c r="K17" s="12"/>
      <c r="L17" s="12"/>
      <c r="M17" s="12"/>
      <c r="N17" s="12">
        <v>2</v>
      </c>
      <c r="O17" s="12"/>
      <c r="P17" s="12">
        <f t="shared" si="8"/>
        <v>2</v>
      </c>
      <c r="Q17" s="12"/>
      <c r="R17" s="12"/>
      <c r="S17" s="16"/>
      <c r="T17" s="17">
        <f t="shared" si="9"/>
        <v>2</v>
      </c>
    </row>
    <row r="18" spans="1:20" ht="20.05" customHeight="1">
      <c r="A18" s="12"/>
      <c r="B18" s="12" t="s">
        <v>31</v>
      </c>
      <c r="C18" s="12">
        <f t="shared" si="6"/>
        <v>2</v>
      </c>
      <c r="D18" s="12">
        <v>0</v>
      </c>
      <c r="E18" s="12"/>
      <c r="F18" s="12"/>
      <c r="G18" s="12">
        <v>0</v>
      </c>
      <c r="H18" s="12">
        <f t="shared" si="7"/>
        <v>0</v>
      </c>
      <c r="I18" s="12"/>
      <c r="J18" s="12"/>
      <c r="K18" s="12"/>
      <c r="L18" s="12"/>
      <c r="M18" s="12"/>
      <c r="N18" s="12">
        <v>2</v>
      </c>
      <c r="O18" s="12"/>
      <c r="P18" s="12">
        <f t="shared" si="8"/>
        <v>2</v>
      </c>
      <c r="Q18" s="12"/>
      <c r="R18" s="12"/>
      <c r="S18" s="16"/>
      <c r="T18" s="17">
        <f t="shared" si="9"/>
        <v>2</v>
      </c>
    </row>
    <row r="19" spans="1:20" ht="20.05" customHeight="1">
      <c r="A19" s="12"/>
      <c r="B19" s="12" t="s">
        <v>32</v>
      </c>
      <c r="C19" s="12">
        <f t="shared" si="6"/>
        <v>93</v>
      </c>
      <c r="D19" s="12">
        <v>0</v>
      </c>
      <c r="E19" s="12"/>
      <c r="F19" s="12"/>
      <c r="G19" s="12">
        <v>0</v>
      </c>
      <c r="H19" s="12">
        <f t="shared" si="7"/>
        <v>0</v>
      </c>
      <c r="I19" s="12"/>
      <c r="J19" s="12"/>
      <c r="K19" s="12"/>
      <c r="L19" s="12"/>
      <c r="M19" s="12"/>
      <c r="N19" s="12">
        <v>93</v>
      </c>
      <c r="O19" s="12"/>
      <c r="P19" s="12">
        <f t="shared" si="8"/>
        <v>93</v>
      </c>
      <c r="Q19" s="12"/>
      <c r="R19" s="12"/>
      <c r="S19" s="16"/>
      <c r="T19" s="17">
        <f t="shared" si="9"/>
        <v>93</v>
      </c>
    </row>
    <row r="20" spans="1:20" ht="20.05" customHeight="1">
      <c r="A20" s="12">
        <v>3</v>
      </c>
      <c r="B20" s="13" t="s">
        <v>33</v>
      </c>
      <c r="C20" s="12">
        <f t="shared" si="6"/>
        <v>7253</v>
      </c>
      <c r="D20" s="12">
        <v>0</v>
      </c>
      <c r="E20" s="12"/>
      <c r="F20" s="12">
        <v>116</v>
      </c>
      <c r="G20" s="12">
        <v>186</v>
      </c>
      <c r="H20" s="12">
        <f t="shared" si="7"/>
        <v>302</v>
      </c>
      <c r="I20" s="12">
        <v>1</v>
      </c>
      <c r="J20" s="12">
        <v>5060</v>
      </c>
      <c r="K20" s="12">
        <v>914</v>
      </c>
      <c r="L20" s="12"/>
      <c r="M20" s="12">
        <v>4</v>
      </c>
      <c r="N20" s="12">
        <v>923</v>
      </c>
      <c r="O20" s="12">
        <v>50</v>
      </c>
      <c r="P20" s="12">
        <f t="shared" si="8"/>
        <v>6951</v>
      </c>
      <c r="Q20" s="12"/>
      <c r="R20" s="12"/>
      <c r="S20" s="16">
        <v>4927</v>
      </c>
      <c r="T20" s="17">
        <f t="shared" si="9"/>
        <v>2326</v>
      </c>
    </row>
    <row r="21" spans="1:20" ht="20.05" customHeight="1">
      <c r="A21" s="12">
        <v>4</v>
      </c>
      <c r="B21" s="13" t="s">
        <v>34</v>
      </c>
      <c r="C21" s="12">
        <f t="shared" si="6"/>
        <v>6153</v>
      </c>
      <c r="D21" s="12">
        <v>0</v>
      </c>
      <c r="E21" s="12"/>
      <c r="F21" s="12"/>
      <c r="G21" s="12">
        <v>0</v>
      </c>
      <c r="H21" s="12">
        <f t="shared" si="7"/>
        <v>0</v>
      </c>
      <c r="I21" s="12"/>
      <c r="J21" s="12"/>
      <c r="K21" s="12">
        <v>5984</v>
      </c>
      <c r="L21" s="12">
        <v>164</v>
      </c>
      <c r="M21" s="12"/>
      <c r="N21" s="12">
        <v>5</v>
      </c>
      <c r="O21" s="12"/>
      <c r="P21" s="12">
        <f t="shared" si="8"/>
        <v>6153</v>
      </c>
      <c r="Q21" s="12"/>
      <c r="R21" s="12"/>
      <c r="S21" s="16">
        <v>4000</v>
      </c>
      <c r="T21" s="17">
        <f t="shared" si="9"/>
        <v>2153</v>
      </c>
    </row>
    <row r="22" spans="1:20" ht="20.05" customHeight="1">
      <c r="A22" s="12">
        <v>5</v>
      </c>
      <c r="B22" s="13" t="s">
        <v>35</v>
      </c>
      <c r="C22" s="12">
        <f t="shared" si="6"/>
        <v>399</v>
      </c>
      <c r="D22" s="12">
        <v>0</v>
      </c>
      <c r="E22" s="12">
        <v>399</v>
      </c>
      <c r="F22" s="12"/>
      <c r="G22" s="12">
        <v>0</v>
      </c>
      <c r="H22" s="12">
        <f t="shared" si="7"/>
        <v>399</v>
      </c>
      <c r="I22" s="12"/>
      <c r="J22" s="12"/>
      <c r="K22" s="12"/>
      <c r="L22" s="12"/>
      <c r="M22" s="12"/>
      <c r="N22" s="12"/>
      <c r="O22" s="12"/>
      <c r="P22" s="12">
        <f t="shared" si="8"/>
        <v>0</v>
      </c>
      <c r="Q22" s="12"/>
      <c r="R22" s="12"/>
      <c r="S22" s="16">
        <v>55</v>
      </c>
      <c r="T22" s="17">
        <f t="shared" si="9"/>
        <v>344</v>
      </c>
    </row>
    <row r="23" spans="1:20" ht="20.05" customHeight="1">
      <c r="A23" s="12">
        <v>6</v>
      </c>
      <c r="B23" s="13" t="s">
        <v>36</v>
      </c>
      <c r="C23" s="12">
        <f t="shared" si="6"/>
        <v>1300</v>
      </c>
      <c r="D23" s="12">
        <v>0</v>
      </c>
      <c r="E23" s="12"/>
      <c r="F23" s="12"/>
      <c r="G23" s="12">
        <v>0</v>
      </c>
      <c r="H23" s="12">
        <f t="shared" si="7"/>
        <v>0</v>
      </c>
      <c r="I23" s="12"/>
      <c r="J23" s="12"/>
      <c r="K23" s="12"/>
      <c r="L23" s="12">
        <v>1300</v>
      </c>
      <c r="M23" s="12"/>
      <c r="N23" s="12"/>
      <c r="O23" s="12"/>
      <c r="P23" s="12">
        <f t="shared" si="8"/>
        <v>1300</v>
      </c>
      <c r="Q23" s="12"/>
      <c r="R23" s="12"/>
      <c r="S23" s="16">
        <v>800</v>
      </c>
      <c r="T23" s="17">
        <f t="shared" si="9"/>
        <v>500</v>
      </c>
    </row>
    <row r="24" spans="1:20" ht="20.05" customHeight="1">
      <c r="A24" s="12">
        <v>7</v>
      </c>
      <c r="B24" s="13" t="s">
        <v>37</v>
      </c>
      <c r="C24" s="12">
        <f t="shared" si="6"/>
        <v>315</v>
      </c>
      <c r="D24" s="12">
        <v>0</v>
      </c>
      <c r="E24" s="12"/>
      <c r="F24" s="12"/>
      <c r="G24" s="12">
        <v>35</v>
      </c>
      <c r="H24" s="12">
        <f t="shared" si="7"/>
        <v>35</v>
      </c>
      <c r="I24" s="12"/>
      <c r="J24" s="12">
        <v>40</v>
      </c>
      <c r="K24" s="12">
        <v>240</v>
      </c>
      <c r="L24" s="12"/>
      <c r="M24" s="12"/>
      <c r="N24" s="12"/>
      <c r="O24" s="12"/>
      <c r="P24" s="12">
        <f t="shared" si="8"/>
        <v>280</v>
      </c>
      <c r="Q24" s="12"/>
      <c r="R24" s="12"/>
      <c r="S24" s="16">
        <v>91</v>
      </c>
      <c r="T24" s="17">
        <f t="shared" si="9"/>
        <v>224</v>
      </c>
    </row>
    <row r="25" spans="1:20" ht="20.05" customHeight="1">
      <c r="A25" s="12">
        <v>8</v>
      </c>
      <c r="B25" s="13" t="s">
        <v>38</v>
      </c>
      <c r="C25" s="12">
        <f t="shared" si="6"/>
        <v>753</v>
      </c>
      <c r="D25" s="12">
        <v>753</v>
      </c>
      <c r="E25" s="12"/>
      <c r="F25" s="12"/>
      <c r="G25" s="12">
        <v>0</v>
      </c>
      <c r="H25" s="12">
        <f t="shared" si="7"/>
        <v>753</v>
      </c>
      <c r="I25" s="12">
        <v>2</v>
      </c>
      <c r="J25" s="12"/>
      <c r="K25" s="12"/>
      <c r="L25" s="12"/>
      <c r="M25" s="12"/>
      <c r="N25" s="12"/>
      <c r="O25" s="12"/>
      <c r="P25" s="12">
        <f t="shared" si="8"/>
        <v>0</v>
      </c>
      <c r="Q25" s="12"/>
      <c r="R25" s="12"/>
      <c r="S25" s="16">
        <v>630</v>
      </c>
      <c r="T25" s="17">
        <f t="shared" si="9"/>
        <v>123</v>
      </c>
    </row>
    <row r="26" spans="1:20" ht="20.05" customHeight="1">
      <c r="A26" s="12">
        <v>9</v>
      </c>
      <c r="B26" s="13" t="s">
        <v>39</v>
      </c>
      <c r="C26" s="12">
        <f t="shared" si="6"/>
        <v>43</v>
      </c>
      <c r="D26" s="12">
        <v>15</v>
      </c>
      <c r="E26" s="12"/>
      <c r="F26" s="12">
        <v>28</v>
      </c>
      <c r="G26" s="12">
        <v>0</v>
      </c>
      <c r="H26" s="12">
        <f t="shared" si="7"/>
        <v>43</v>
      </c>
      <c r="I26" s="12"/>
      <c r="J26" s="12"/>
      <c r="K26" s="12"/>
      <c r="L26" s="12"/>
      <c r="M26" s="12"/>
      <c r="N26" s="12"/>
      <c r="O26" s="12"/>
      <c r="P26" s="12">
        <f t="shared" si="8"/>
        <v>0</v>
      </c>
      <c r="Q26" s="12"/>
      <c r="R26" s="12"/>
      <c r="S26" s="16">
        <v>22</v>
      </c>
      <c r="T26" s="17">
        <f t="shared" si="9"/>
        <v>21</v>
      </c>
    </row>
    <row r="27" spans="1:20" s="1" customFormat="1" ht="20.05" customHeight="1">
      <c r="A27" s="12">
        <v>10</v>
      </c>
      <c r="B27" s="18" t="s">
        <v>40</v>
      </c>
      <c r="C27" s="12">
        <f t="shared" si="6"/>
        <v>50</v>
      </c>
      <c r="D27" s="12">
        <v>0</v>
      </c>
      <c r="E27" s="19"/>
      <c r="F27" s="19"/>
      <c r="G27" s="12">
        <v>0</v>
      </c>
      <c r="H27" s="12">
        <f t="shared" si="7"/>
        <v>0</v>
      </c>
      <c r="I27" s="19"/>
      <c r="J27" s="19"/>
      <c r="K27" s="19">
        <v>50</v>
      </c>
      <c r="L27" s="19"/>
      <c r="M27" s="19"/>
      <c r="N27" s="19"/>
      <c r="O27" s="19"/>
      <c r="P27" s="12">
        <f t="shared" si="8"/>
        <v>50</v>
      </c>
      <c r="Q27" s="19"/>
      <c r="R27" s="19"/>
      <c r="S27" s="16"/>
      <c r="T27" s="17">
        <f t="shared" si="9"/>
        <v>50</v>
      </c>
    </row>
    <row r="28" spans="1:20" ht="20.05" customHeight="1">
      <c r="A28" s="12">
        <v>11</v>
      </c>
      <c r="B28" s="13" t="s">
        <v>41</v>
      </c>
      <c r="C28" s="12">
        <f t="shared" si="6"/>
        <v>200</v>
      </c>
      <c r="D28" s="12">
        <v>175</v>
      </c>
      <c r="E28" s="12">
        <v>15</v>
      </c>
      <c r="F28" s="12"/>
      <c r="G28" s="12">
        <v>0</v>
      </c>
      <c r="H28" s="12">
        <f t="shared" si="7"/>
        <v>190</v>
      </c>
      <c r="I28" s="12"/>
      <c r="J28" s="12">
        <v>10</v>
      </c>
      <c r="K28" s="12"/>
      <c r="L28" s="12"/>
      <c r="M28" s="12"/>
      <c r="N28" s="12"/>
      <c r="O28" s="12"/>
      <c r="P28" s="12">
        <f t="shared" si="8"/>
        <v>10</v>
      </c>
      <c r="Q28" s="12"/>
      <c r="R28" s="12"/>
      <c r="S28" s="16">
        <v>52</v>
      </c>
      <c r="T28" s="17">
        <f t="shared" si="9"/>
        <v>148</v>
      </c>
    </row>
    <row r="29" spans="1:20" ht="20.05" customHeight="1">
      <c r="A29" s="12">
        <v>12</v>
      </c>
      <c r="B29" s="13" t="s">
        <v>42</v>
      </c>
      <c r="C29" s="12">
        <f t="shared" si="6"/>
        <v>43</v>
      </c>
      <c r="D29" s="12">
        <v>0</v>
      </c>
      <c r="E29" s="12">
        <v>24</v>
      </c>
      <c r="F29" s="12">
        <v>19</v>
      </c>
      <c r="G29" s="12">
        <v>0</v>
      </c>
      <c r="H29" s="12">
        <f t="shared" si="7"/>
        <v>43</v>
      </c>
      <c r="I29" s="12"/>
      <c r="J29" s="12"/>
      <c r="K29" s="12"/>
      <c r="L29" s="12"/>
      <c r="M29" s="12"/>
      <c r="N29" s="12"/>
      <c r="O29" s="12"/>
      <c r="P29" s="12">
        <f t="shared" si="8"/>
        <v>0</v>
      </c>
      <c r="Q29" s="12"/>
      <c r="R29" s="12"/>
      <c r="S29" s="16">
        <v>15</v>
      </c>
      <c r="T29" s="17">
        <f t="shared" si="9"/>
        <v>28</v>
      </c>
    </row>
    <row r="30" spans="1:20" ht="20.05" customHeight="1">
      <c r="A30" s="12">
        <v>13</v>
      </c>
      <c r="B30" s="13" t="s">
        <v>43</v>
      </c>
      <c r="C30" s="12">
        <f t="shared" si="6"/>
        <v>50</v>
      </c>
      <c r="D30" s="12">
        <v>0</v>
      </c>
      <c r="E30" s="12"/>
      <c r="F30" s="12"/>
      <c r="G30" s="12">
        <v>0</v>
      </c>
      <c r="H30" s="12">
        <f t="shared" si="7"/>
        <v>0</v>
      </c>
      <c r="I30" s="12"/>
      <c r="J30" s="12"/>
      <c r="K30" s="12">
        <v>50</v>
      </c>
      <c r="L30" s="12"/>
      <c r="M30" s="12"/>
      <c r="N30" s="12"/>
      <c r="O30" s="12"/>
      <c r="P30" s="12">
        <f t="shared" si="8"/>
        <v>50</v>
      </c>
      <c r="Q30" s="12"/>
      <c r="R30" s="12"/>
      <c r="S30" s="16"/>
      <c r="T30" s="17">
        <f t="shared" si="9"/>
        <v>50</v>
      </c>
    </row>
    <row r="31" spans="1:20" ht="20.05" customHeight="1">
      <c r="A31" s="12">
        <v>14</v>
      </c>
      <c r="B31" s="13" t="s">
        <v>44</v>
      </c>
      <c r="C31" s="12">
        <f t="shared" si="6"/>
        <v>10</v>
      </c>
      <c r="D31" s="12">
        <v>0</v>
      </c>
      <c r="E31" s="12"/>
      <c r="F31" s="12"/>
      <c r="G31" s="12">
        <v>0</v>
      </c>
      <c r="H31" s="12">
        <f t="shared" si="7"/>
        <v>0</v>
      </c>
      <c r="I31" s="12"/>
      <c r="J31" s="12">
        <v>10</v>
      </c>
      <c r="K31" s="12"/>
      <c r="L31" s="12"/>
      <c r="M31" s="12"/>
      <c r="N31" s="12"/>
      <c r="O31" s="12"/>
      <c r="P31" s="12">
        <f t="shared" si="8"/>
        <v>10</v>
      </c>
      <c r="Q31" s="12"/>
      <c r="R31" s="12"/>
      <c r="S31" s="16"/>
      <c r="T31" s="17">
        <f t="shared" si="9"/>
        <v>10</v>
      </c>
    </row>
    <row r="32" spans="1:20" ht="20.05" customHeight="1">
      <c r="A32" s="12">
        <v>15</v>
      </c>
      <c r="B32" s="13" t="s">
        <v>45</v>
      </c>
      <c r="C32" s="12">
        <f t="shared" si="6"/>
        <v>0</v>
      </c>
      <c r="D32" s="12">
        <v>0</v>
      </c>
      <c r="E32" s="12"/>
      <c r="F32" s="12"/>
      <c r="G32" s="12">
        <v>0</v>
      </c>
      <c r="H32" s="12">
        <f t="shared" si="7"/>
        <v>0</v>
      </c>
      <c r="I32" s="12"/>
      <c r="J32" s="12"/>
      <c r="K32" s="12"/>
      <c r="L32" s="12"/>
      <c r="M32" s="12"/>
      <c r="N32" s="12"/>
      <c r="O32" s="12"/>
      <c r="P32" s="12">
        <f t="shared" si="8"/>
        <v>0</v>
      </c>
      <c r="Q32" s="12"/>
      <c r="R32" s="12"/>
      <c r="S32" s="16">
        <v>7</v>
      </c>
      <c r="T32" s="17">
        <f t="shared" si="9"/>
        <v>-7</v>
      </c>
    </row>
    <row r="33" spans="1:20" ht="20.05" customHeight="1">
      <c r="A33" s="12">
        <v>16</v>
      </c>
      <c r="B33" s="13" t="s">
        <v>46</v>
      </c>
      <c r="C33" s="12">
        <f t="shared" si="6"/>
        <v>6</v>
      </c>
      <c r="D33" s="12">
        <v>0</v>
      </c>
      <c r="E33" s="12"/>
      <c r="F33" s="12">
        <v>6</v>
      </c>
      <c r="G33" s="12">
        <v>0</v>
      </c>
      <c r="H33" s="12">
        <f t="shared" si="7"/>
        <v>6</v>
      </c>
      <c r="I33" s="12"/>
      <c r="J33" s="12"/>
      <c r="K33" s="12"/>
      <c r="L33" s="12"/>
      <c r="M33" s="12"/>
      <c r="N33" s="12"/>
      <c r="O33" s="12"/>
      <c r="P33" s="12">
        <f t="shared" si="8"/>
        <v>0</v>
      </c>
      <c r="Q33" s="12"/>
      <c r="R33" s="12"/>
      <c r="S33" s="16">
        <v>5</v>
      </c>
      <c r="T33" s="17">
        <f t="shared" si="9"/>
        <v>1</v>
      </c>
    </row>
    <row r="34" spans="1:20" ht="20.05" customHeight="1">
      <c r="A34" s="12">
        <v>17</v>
      </c>
      <c r="B34" s="13" t="s">
        <v>47</v>
      </c>
      <c r="C34" s="12">
        <f t="shared" si="6"/>
        <v>84</v>
      </c>
      <c r="D34" s="12">
        <v>0</v>
      </c>
      <c r="E34" s="12"/>
      <c r="F34" s="12">
        <v>84</v>
      </c>
      <c r="G34" s="12">
        <v>0</v>
      </c>
      <c r="H34" s="12">
        <f t="shared" si="7"/>
        <v>84</v>
      </c>
      <c r="I34" s="12"/>
      <c r="J34" s="12"/>
      <c r="K34" s="12"/>
      <c r="L34" s="12"/>
      <c r="M34" s="12"/>
      <c r="N34" s="12"/>
      <c r="O34" s="12"/>
      <c r="P34" s="12">
        <f t="shared" si="8"/>
        <v>0</v>
      </c>
      <c r="Q34" s="12"/>
      <c r="R34" s="12"/>
      <c r="S34" s="16">
        <v>81</v>
      </c>
      <c r="T34" s="17">
        <f t="shared" si="9"/>
        <v>3</v>
      </c>
    </row>
    <row r="35" spans="1:20" ht="20.05" customHeight="1">
      <c r="A35" s="12">
        <v>18</v>
      </c>
      <c r="B35" s="13" t="s">
        <v>48</v>
      </c>
      <c r="C35" s="12">
        <f t="shared" si="6"/>
        <v>6</v>
      </c>
      <c r="D35" s="12">
        <v>0</v>
      </c>
      <c r="E35" s="12">
        <v>6</v>
      </c>
      <c r="F35" s="12"/>
      <c r="G35" s="12">
        <v>0</v>
      </c>
      <c r="H35" s="12">
        <f t="shared" si="7"/>
        <v>6</v>
      </c>
      <c r="I35" s="12"/>
      <c r="J35" s="12"/>
      <c r="K35" s="12"/>
      <c r="L35" s="12"/>
      <c r="M35" s="12"/>
      <c r="N35" s="12"/>
      <c r="O35" s="12"/>
      <c r="P35" s="12">
        <f t="shared" si="8"/>
        <v>0</v>
      </c>
      <c r="Q35" s="12"/>
      <c r="R35" s="12"/>
      <c r="S35" s="16">
        <v>22</v>
      </c>
      <c r="T35" s="17">
        <f t="shared" si="9"/>
        <v>-16</v>
      </c>
    </row>
    <row r="36" spans="1:20" ht="20.05" customHeight="1">
      <c r="A36" s="12">
        <v>19</v>
      </c>
      <c r="B36" s="13" t="s">
        <v>49</v>
      </c>
      <c r="C36" s="12">
        <f t="shared" si="6"/>
        <v>25</v>
      </c>
      <c r="D36" s="12">
        <v>0</v>
      </c>
      <c r="E36" s="12"/>
      <c r="F36" s="12"/>
      <c r="G36" s="12">
        <v>0</v>
      </c>
      <c r="H36" s="12">
        <f t="shared" si="7"/>
        <v>0</v>
      </c>
      <c r="I36" s="12"/>
      <c r="J36" s="12"/>
      <c r="K36" s="12"/>
      <c r="L36" s="12"/>
      <c r="M36" s="12"/>
      <c r="N36" s="12"/>
      <c r="O36" s="12">
        <v>25</v>
      </c>
      <c r="P36" s="12">
        <f t="shared" si="8"/>
        <v>25</v>
      </c>
      <c r="Q36" s="12"/>
      <c r="R36" s="12"/>
      <c r="S36" s="16"/>
      <c r="T36" s="17">
        <f t="shared" si="9"/>
        <v>25</v>
      </c>
    </row>
    <row r="37" spans="1:20" s="1" customFormat="1" ht="20.05" customHeight="1">
      <c r="A37" s="12">
        <v>20</v>
      </c>
      <c r="B37" s="13" t="s">
        <v>50</v>
      </c>
      <c r="C37" s="12">
        <f t="shared" si="6"/>
        <v>20</v>
      </c>
      <c r="D37" s="12">
        <v>0</v>
      </c>
      <c r="E37" s="12"/>
      <c r="F37" s="12"/>
      <c r="G37" s="12">
        <v>0</v>
      </c>
      <c r="H37" s="12">
        <f t="shared" si="7"/>
        <v>0</v>
      </c>
      <c r="I37" s="12"/>
      <c r="J37" s="12"/>
      <c r="K37" s="12">
        <v>20</v>
      </c>
      <c r="L37" s="12"/>
      <c r="M37" s="12"/>
      <c r="N37" s="12"/>
      <c r="O37" s="12"/>
      <c r="P37" s="12">
        <f t="shared" si="8"/>
        <v>20</v>
      </c>
      <c r="Q37" s="12"/>
      <c r="R37" s="12"/>
      <c r="S37" s="16">
        <v>17</v>
      </c>
      <c r="T37" s="17">
        <f t="shared" si="9"/>
        <v>3</v>
      </c>
    </row>
    <row r="38" spans="1:20" ht="20.05" customHeight="1">
      <c r="A38" s="31" t="s">
        <v>51</v>
      </c>
      <c r="B38" s="32"/>
      <c r="C38" s="12">
        <f t="shared" si="6"/>
        <v>36776</v>
      </c>
      <c r="D38" s="12">
        <f t="shared" ref="D38:I38" si="11">SUM(D39:D79)</f>
        <v>2251</v>
      </c>
      <c r="E38" s="12">
        <f t="shared" si="11"/>
        <v>1433</v>
      </c>
      <c r="F38" s="12">
        <f t="shared" si="11"/>
        <v>3169</v>
      </c>
      <c r="G38" s="12">
        <f t="shared" si="11"/>
        <v>941</v>
      </c>
      <c r="H38" s="12">
        <f t="shared" si="11"/>
        <v>7794</v>
      </c>
      <c r="I38" s="12">
        <f t="shared" si="11"/>
        <v>-44</v>
      </c>
      <c r="J38" s="12">
        <f t="shared" ref="J38:T38" si="12">SUM(J39:J79)</f>
        <v>812</v>
      </c>
      <c r="K38" s="12">
        <f t="shared" si="12"/>
        <v>16695</v>
      </c>
      <c r="L38" s="12">
        <f t="shared" si="12"/>
        <v>1391</v>
      </c>
      <c r="M38" s="12">
        <f t="shared" si="12"/>
        <v>32</v>
      </c>
      <c r="N38" s="12">
        <f t="shared" si="12"/>
        <v>8322</v>
      </c>
      <c r="O38" s="12">
        <f t="shared" si="12"/>
        <v>1730</v>
      </c>
      <c r="P38" s="12">
        <f t="shared" si="12"/>
        <v>28982</v>
      </c>
      <c r="Q38" s="12">
        <f t="shared" si="12"/>
        <v>100</v>
      </c>
      <c r="R38" s="12">
        <f t="shared" si="12"/>
        <v>0</v>
      </c>
      <c r="S38" s="12">
        <f t="shared" si="12"/>
        <v>27522</v>
      </c>
      <c r="T38" s="12">
        <f t="shared" si="12"/>
        <v>9254</v>
      </c>
    </row>
    <row r="39" spans="1:20" ht="20.05" customHeight="1">
      <c r="A39" s="12">
        <v>1</v>
      </c>
      <c r="B39" s="13" t="s">
        <v>52</v>
      </c>
      <c r="C39" s="12">
        <f t="shared" si="6"/>
        <v>1331</v>
      </c>
      <c r="D39" s="12">
        <v>106</v>
      </c>
      <c r="E39" s="20">
        <v>27</v>
      </c>
      <c r="F39" s="12">
        <v>106</v>
      </c>
      <c r="G39" s="12">
        <v>58</v>
      </c>
      <c r="H39" s="12">
        <f t="shared" si="7"/>
        <v>297</v>
      </c>
      <c r="I39" s="19">
        <v>-1</v>
      </c>
      <c r="J39" s="21">
        <v>30</v>
      </c>
      <c r="K39" s="21">
        <v>592</v>
      </c>
      <c r="L39" s="21">
        <v>20</v>
      </c>
      <c r="M39" s="21">
        <v>0</v>
      </c>
      <c r="N39" s="21">
        <v>392</v>
      </c>
      <c r="O39" s="21">
        <v>0</v>
      </c>
      <c r="P39" s="12">
        <f t="shared" si="8"/>
        <v>1034</v>
      </c>
      <c r="Q39" s="22"/>
      <c r="R39" s="12"/>
      <c r="S39" s="16">
        <v>1185</v>
      </c>
      <c r="T39" s="17">
        <f t="shared" si="9"/>
        <v>146</v>
      </c>
    </row>
    <row r="40" spans="1:20" ht="20.05" customHeight="1">
      <c r="A40" s="12">
        <v>2</v>
      </c>
      <c r="B40" s="13" t="s">
        <v>53</v>
      </c>
      <c r="C40" s="12">
        <f t="shared" si="6"/>
        <v>947</v>
      </c>
      <c r="D40" s="12">
        <v>19</v>
      </c>
      <c r="E40" s="20">
        <v>33</v>
      </c>
      <c r="F40" s="12">
        <v>154</v>
      </c>
      <c r="G40" s="12">
        <v>25</v>
      </c>
      <c r="H40" s="12">
        <f t="shared" si="7"/>
        <v>231</v>
      </c>
      <c r="I40" s="19"/>
      <c r="J40" s="21">
        <v>18</v>
      </c>
      <c r="K40" s="21">
        <v>587</v>
      </c>
      <c r="L40" s="21">
        <v>17</v>
      </c>
      <c r="M40" s="21">
        <v>0</v>
      </c>
      <c r="N40" s="21">
        <v>94</v>
      </c>
      <c r="O40" s="21">
        <v>0</v>
      </c>
      <c r="P40" s="12">
        <f t="shared" si="8"/>
        <v>716</v>
      </c>
      <c r="Q40" s="22">
        <v>10</v>
      </c>
      <c r="R40" s="12"/>
      <c r="S40" s="16">
        <v>693</v>
      </c>
      <c r="T40" s="17">
        <f t="shared" si="9"/>
        <v>254</v>
      </c>
    </row>
    <row r="41" spans="1:20" ht="20.05" customHeight="1">
      <c r="A41" s="12">
        <v>3</v>
      </c>
      <c r="B41" s="13" t="s">
        <v>54</v>
      </c>
      <c r="C41" s="12">
        <f t="shared" si="6"/>
        <v>1041</v>
      </c>
      <c r="D41" s="12">
        <v>88</v>
      </c>
      <c r="E41" s="20">
        <v>32</v>
      </c>
      <c r="F41" s="12">
        <v>69</v>
      </c>
      <c r="G41" s="12">
        <v>27</v>
      </c>
      <c r="H41" s="12">
        <f t="shared" si="7"/>
        <v>216</v>
      </c>
      <c r="I41" s="19"/>
      <c r="J41" s="21">
        <v>37</v>
      </c>
      <c r="K41" s="21">
        <v>583</v>
      </c>
      <c r="L41" s="21">
        <v>29</v>
      </c>
      <c r="M41" s="21">
        <v>0</v>
      </c>
      <c r="N41" s="21">
        <v>176</v>
      </c>
      <c r="O41" s="21">
        <v>0</v>
      </c>
      <c r="P41" s="12">
        <f t="shared" si="8"/>
        <v>825</v>
      </c>
      <c r="Q41" s="22">
        <v>20</v>
      </c>
      <c r="R41" s="12"/>
      <c r="S41" s="16">
        <v>888</v>
      </c>
      <c r="T41" s="17">
        <f t="shared" si="9"/>
        <v>153</v>
      </c>
    </row>
    <row r="42" spans="1:20" ht="20.05" customHeight="1">
      <c r="A42" s="12">
        <v>4</v>
      </c>
      <c r="B42" s="13" t="s">
        <v>55</v>
      </c>
      <c r="C42" s="12">
        <f t="shared" si="6"/>
        <v>1525</v>
      </c>
      <c r="D42" s="12">
        <v>43</v>
      </c>
      <c r="E42" s="20">
        <v>30</v>
      </c>
      <c r="F42" s="12">
        <v>197</v>
      </c>
      <c r="G42" s="12">
        <v>48</v>
      </c>
      <c r="H42" s="12">
        <f t="shared" si="7"/>
        <v>318</v>
      </c>
      <c r="I42" s="19">
        <v>-13.5</v>
      </c>
      <c r="J42" s="21">
        <v>19</v>
      </c>
      <c r="K42" s="21">
        <v>786</v>
      </c>
      <c r="L42" s="21">
        <v>31</v>
      </c>
      <c r="M42" s="21">
        <v>0</v>
      </c>
      <c r="N42" s="21">
        <v>271</v>
      </c>
      <c r="O42" s="21">
        <v>100</v>
      </c>
      <c r="P42" s="12">
        <f t="shared" si="8"/>
        <v>1207</v>
      </c>
      <c r="Q42" s="22"/>
      <c r="R42" s="12"/>
      <c r="S42" s="16">
        <v>1089</v>
      </c>
      <c r="T42" s="17">
        <f t="shared" si="9"/>
        <v>436</v>
      </c>
    </row>
    <row r="43" spans="1:20" ht="20.05" customHeight="1">
      <c r="A43" s="12">
        <v>5</v>
      </c>
      <c r="B43" s="13" t="s">
        <v>56</v>
      </c>
      <c r="C43" s="12">
        <f t="shared" si="6"/>
        <v>516</v>
      </c>
      <c r="D43" s="12">
        <v>10</v>
      </c>
      <c r="E43" s="20">
        <v>23</v>
      </c>
      <c r="F43" s="12">
        <v>12</v>
      </c>
      <c r="G43" s="12">
        <v>11</v>
      </c>
      <c r="H43" s="12">
        <f t="shared" si="7"/>
        <v>56</v>
      </c>
      <c r="I43" s="19"/>
      <c r="J43" s="21">
        <v>11</v>
      </c>
      <c r="K43" s="21">
        <v>307</v>
      </c>
      <c r="L43" s="21">
        <v>12</v>
      </c>
      <c r="M43" s="21">
        <v>0</v>
      </c>
      <c r="N43" s="21">
        <v>130</v>
      </c>
      <c r="O43" s="21">
        <v>0</v>
      </c>
      <c r="P43" s="12">
        <f t="shared" si="8"/>
        <v>460</v>
      </c>
      <c r="Q43" s="22"/>
      <c r="R43" s="12"/>
      <c r="S43" s="16">
        <v>339</v>
      </c>
      <c r="T43" s="17">
        <f t="shared" si="9"/>
        <v>177</v>
      </c>
    </row>
    <row r="44" spans="1:20" ht="20.05" customHeight="1">
      <c r="A44" s="12">
        <v>6</v>
      </c>
      <c r="B44" s="13" t="s">
        <v>57</v>
      </c>
      <c r="C44" s="12">
        <f t="shared" ref="C44:C79" si="13">H44+P44+R44</f>
        <v>1070</v>
      </c>
      <c r="D44" s="12">
        <v>56</v>
      </c>
      <c r="E44" s="20">
        <v>30</v>
      </c>
      <c r="F44" s="12">
        <v>53</v>
      </c>
      <c r="G44" s="12">
        <v>30</v>
      </c>
      <c r="H44" s="12">
        <f t="shared" ref="H44:H79" si="14">SUM(D44:G44)</f>
        <v>169</v>
      </c>
      <c r="I44" s="19"/>
      <c r="J44" s="21">
        <v>19</v>
      </c>
      <c r="K44" s="21">
        <v>581</v>
      </c>
      <c r="L44" s="21">
        <v>42</v>
      </c>
      <c r="M44" s="21">
        <v>0</v>
      </c>
      <c r="N44" s="21">
        <v>229</v>
      </c>
      <c r="O44" s="21">
        <v>30</v>
      </c>
      <c r="P44" s="12">
        <f t="shared" ref="P44:P79" si="15">SUM(J44:O44)</f>
        <v>901</v>
      </c>
      <c r="Q44" s="22">
        <v>10</v>
      </c>
      <c r="R44" s="12"/>
      <c r="S44" s="16">
        <v>967</v>
      </c>
      <c r="T44" s="17">
        <f t="shared" ref="T44:T79" si="16">C44-S44</f>
        <v>103</v>
      </c>
    </row>
    <row r="45" spans="1:20" ht="20.05" customHeight="1">
      <c r="A45" s="12">
        <v>7</v>
      </c>
      <c r="B45" s="13" t="s">
        <v>58</v>
      </c>
      <c r="C45" s="12">
        <f t="shared" si="13"/>
        <v>901</v>
      </c>
      <c r="D45" s="12">
        <v>22</v>
      </c>
      <c r="E45" s="20">
        <v>35</v>
      </c>
      <c r="F45" s="12">
        <v>29</v>
      </c>
      <c r="G45" s="12">
        <v>12</v>
      </c>
      <c r="H45" s="12">
        <f t="shared" si="14"/>
        <v>98</v>
      </c>
      <c r="I45" s="19"/>
      <c r="J45" s="21">
        <v>26</v>
      </c>
      <c r="K45" s="21">
        <v>588</v>
      </c>
      <c r="L45" s="21">
        <v>45</v>
      </c>
      <c r="M45" s="21">
        <v>0</v>
      </c>
      <c r="N45" s="21">
        <v>144</v>
      </c>
      <c r="O45" s="21">
        <v>0</v>
      </c>
      <c r="P45" s="12">
        <f t="shared" si="15"/>
        <v>803</v>
      </c>
      <c r="Q45" s="22">
        <v>30</v>
      </c>
      <c r="R45" s="12"/>
      <c r="S45" s="16">
        <v>680</v>
      </c>
      <c r="T45" s="17">
        <f t="shared" si="16"/>
        <v>221</v>
      </c>
    </row>
    <row r="46" spans="1:20" ht="20.05" customHeight="1">
      <c r="A46" s="12">
        <v>8</v>
      </c>
      <c r="B46" s="13" t="s">
        <v>59</v>
      </c>
      <c r="C46" s="12">
        <f t="shared" si="13"/>
        <v>1049</v>
      </c>
      <c r="D46" s="12">
        <v>51</v>
      </c>
      <c r="E46" s="20">
        <v>38</v>
      </c>
      <c r="F46" s="12">
        <v>107</v>
      </c>
      <c r="G46" s="12">
        <v>26</v>
      </c>
      <c r="H46" s="12">
        <f t="shared" si="14"/>
        <v>222</v>
      </c>
      <c r="I46" s="19">
        <v>-8</v>
      </c>
      <c r="J46" s="21">
        <v>22</v>
      </c>
      <c r="K46" s="21">
        <v>681</v>
      </c>
      <c r="L46" s="21">
        <v>22</v>
      </c>
      <c r="M46" s="21">
        <v>2</v>
      </c>
      <c r="N46" s="21">
        <v>100</v>
      </c>
      <c r="O46" s="21">
        <v>0</v>
      </c>
      <c r="P46" s="12">
        <f t="shared" si="15"/>
        <v>827</v>
      </c>
      <c r="Q46" s="22"/>
      <c r="R46" s="12"/>
      <c r="S46" s="16">
        <v>1043</v>
      </c>
      <c r="T46" s="17">
        <f t="shared" si="16"/>
        <v>6</v>
      </c>
    </row>
    <row r="47" spans="1:20" ht="20.05" customHeight="1">
      <c r="A47" s="12">
        <v>9</v>
      </c>
      <c r="B47" s="13" t="s">
        <v>60</v>
      </c>
      <c r="C47" s="12">
        <f t="shared" si="13"/>
        <v>1913</v>
      </c>
      <c r="D47" s="12">
        <v>239</v>
      </c>
      <c r="E47" s="20">
        <v>37</v>
      </c>
      <c r="F47" s="12">
        <v>107</v>
      </c>
      <c r="G47" s="12">
        <v>67</v>
      </c>
      <c r="H47" s="12">
        <f t="shared" si="14"/>
        <v>450</v>
      </c>
      <c r="I47" s="19"/>
      <c r="J47" s="21">
        <v>26</v>
      </c>
      <c r="K47" s="21">
        <v>873</v>
      </c>
      <c r="L47" s="21">
        <v>40</v>
      </c>
      <c r="M47" s="21">
        <v>2</v>
      </c>
      <c r="N47" s="21">
        <v>492</v>
      </c>
      <c r="O47" s="21">
        <v>30</v>
      </c>
      <c r="P47" s="12">
        <f t="shared" si="15"/>
        <v>1463</v>
      </c>
      <c r="Q47" s="22">
        <v>10</v>
      </c>
      <c r="R47" s="12"/>
      <c r="S47" s="16">
        <v>1781</v>
      </c>
      <c r="T47" s="17">
        <f t="shared" si="16"/>
        <v>132</v>
      </c>
    </row>
    <row r="48" spans="1:20" ht="20.05" customHeight="1">
      <c r="A48" s="12">
        <v>10</v>
      </c>
      <c r="B48" s="13" t="s">
        <v>61</v>
      </c>
      <c r="C48" s="12">
        <f t="shared" si="13"/>
        <v>1278</v>
      </c>
      <c r="D48" s="12">
        <v>178</v>
      </c>
      <c r="E48" s="20">
        <v>37</v>
      </c>
      <c r="F48" s="12">
        <v>93</v>
      </c>
      <c r="G48" s="12">
        <v>55</v>
      </c>
      <c r="H48" s="12">
        <f t="shared" si="14"/>
        <v>363</v>
      </c>
      <c r="I48" s="19"/>
      <c r="J48" s="21">
        <v>28</v>
      </c>
      <c r="K48" s="21">
        <v>393</v>
      </c>
      <c r="L48" s="21">
        <v>76</v>
      </c>
      <c r="M48" s="21">
        <v>2</v>
      </c>
      <c r="N48" s="21">
        <v>340</v>
      </c>
      <c r="O48" s="21">
        <v>30</v>
      </c>
      <c r="P48" s="12">
        <f t="shared" si="15"/>
        <v>869</v>
      </c>
      <c r="Q48" s="22">
        <v>20</v>
      </c>
      <c r="R48" s="12">
        <v>46</v>
      </c>
      <c r="S48" s="16">
        <v>1108</v>
      </c>
      <c r="T48" s="17">
        <f t="shared" si="16"/>
        <v>170</v>
      </c>
    </row>
    <row r="49" spans="1:20" ht="20.05" customHeight="1">
      <c r="A49" s="12">
        <v>11</v>
      </c>
      <c r="B49" s="13" t="s">
        <v>62</v>
      </c>
      <c r="C49" s="12">
        <f t="shared" si="13"/>
        <v>853</v>
      </c>
      <c r="D49" s="12">
        <v>24</v>
      </c>
      <c r="E49" s="20">
        <v>39</v>
      </c>
      <c r="F49" s="12">
        <v>205</v>
      </c>
      <c r="G49" s="12">
        <v>20</v>
      </c>
      <c r="H49" s="12">
        <f t="shared" si="14"/>
        <v>288</v>
      </c>
      <c r="I49" s="19"/>
      <c r="J49" s="21">
        <v>16</v>
      </c>
      <c r="K49" s="21">
        <v>330</v>
      </c>
      <c r="L49" s="21">
        <v>50</v>
      </c>
      <c r="M49" s="21">
        <v>2</v>
      </c>
      <c r="N49" s="21">
        <v>167</v>
      </c>
      <c r="O49" s="21">
        <v>0</v>
      </c>
      <c r="P49" s="12">
        <f t="shared" si="15"/>
        <v>565</v>
      </c>
      <c r="Q49" s="22"/>
      <c r="R49" s="12"/>
      <c r="S49" s="16">
        <v>664</v>
      </c>
      <c r="T49" s="17">
        <f t="shared" si="16"/>
        <v>189</v>
      </c>
    </row>
    <row r="50" spans="1:20" ht="20.05" customHeight="1">
      <c r="A50" s="12">
        <v>12</v>
      </c>
      <c r="B50" s="13" t="s">
        <v>63</v>
      </c>
      <c r="C50" s="12">
        <f t="shared" si="13"/>
        <v>406</v>
      </c>
      <c r="D50" s="12">
        <v>9</v>
      </c>
      <c r="E50" s="20">
        <v>20</v>
      </c>
      <c r="F50" s="12">
        <v>13</v>
      </c>
      <c r="G50" s="12">
        <v>10</v>
      </c>
      <c r="H50" s="12">
        <f t="shared" si="14"/>
        <v>52</v>
      </c>
      <c r="I50" s="19"/>
      <c r="J50" s="21">
        <v>11</v>
      </c>
      <c r="K50" s="21">
        <v>217</v>
      </c>
      <c r="L50" s="21">
        <v>18</v>
      </c>
      <c r="M50" s="21">
        <v>0</v>
      </c>
      <c r="N50" s="21">
        <v>108</v>
      </c>
      <c r="O50" s="21">
        <v>0</v>
      </c>
      <c r="P50" s="12">
        <f t="shared" si="15"/>
        <v>354</v>
      </c>
      <c r="Q50" s="22"/>
      <c r="R50" s="12"/>
      <c r="S50" s="16">
        <v>249</v>
      </c>
      <c r="T50" s="17">
        <f t="shared" si="16"/>
        <v>157</v>
      </c>
    </row>
    <row r="51" spans="1:20" ht="20.05" customHeight="1">
      <c r="A51" s="12">
        <v>13</v>
      </c>
      <c r="B51" s="13" t="s">
        <v>64</v>
      </c>
      <c r="C51" s="12">
        <f t="shared" si="13"/>
        <v>1758</v>
      </c>
      <c r="D51" s="12">
        <v>59</v>
      </c>
      <c r="E51" s="20">
        <v>44</v>
      </c>
      <c r="F51" s="12">
        <v>142</v>
      </c>
      <c r="G51" s="12">
        <v>29</v>
      </c>
      <c r="H51" s="12">
        <f t="shared" si="14"/>
        <v>274</v>
      </c>
      <c r="I51" s="19"/>
      <c r="J51" s="21">
        <v>41</v>
      </c>
      <c r="K51" s="21">
        <v>1086</v>
      </c>
      <c r="L51" s="21">
        <v>26</v>
      </c>
      <c r="M51" s="21">
        <v>2</v>
      </c>
      <c r="N51" s="21">
        <v>279</v>
      </c>
      <c r="O51" s="21">
        <v>50</v>
      </c>
      <c r="P51" s="12">
        <f t="shared" si="15"/>
        <v>1484</v>
      </c>
      <c r="Q51" s="22"/>
      <c r="R51" s="12"/>
      <c r="S51" s="16">
        <v>1365</v>
      </c>
      <c r="T51" s="17">
        <f t="shared" si="16"/>
        <v>393</v>
      </c>
    </row>
    <row r="52" spans="1:20" ht="20.05" customHeight="1">
      <c r="A52" s="12">
        <v>14</v>
      </c>
      <c r="B52" s="13" t="s">
        <v>65</v>
      </c>
      <c r="C52" s="12">
        <f t="shared" si="13"/>
        <v>1396</v>
      </c>
      <c r="D52" s="12">
        <v>80</v>
      </c>
      <c r="E52" s="20">
        <v>65</v>
      </c>
      <c r="F52" s="12">
        <v>79</v>
      </c>
      <c r="G52" s="12">
        <v>36</v>
      </c>
      <c r="H52" s="12">
        <f t="shared" si="14"/>
        <v>260</v>
      </c>
      <c r="I52" s="19">
        <v>-11.5</v>
      </c>
      <c r="J52" s="21">
        <v>17</v>
      </c>
      <c r="K52" s="21">
        <v>694</v>
      </c>
      <c r="L52" s="21">
        <v>67</v>
      </c>
      <c r="M52" s="21">
        <v>0</v>
      </c>
      <c r="N52" s="21">
        <v>278</v>
      </c>
      <c r="O52" s="21">
        <v>80</v>
      </c>
      <c r="P52" s="12">
        <f t="shared" si="15"/>
        <v>1136</v>
      </c>
      <c r="Q52" s="22"/>
      <c r="R52" s="12"/>
      <c r="S52" s="16">
        <v>1046</v>
      </c>
      <c r="T52" s="17">
        <f t="shared" si="16"/>
        <v>350</v>
      </c>
    </row>
    <row r="53" spans="1:20" ht="20.05" customHeight="1">
      <c r="A53" s="12">
        <v>15</v>
      </c>
      <c r="B53" s="13" t="s">
        <v>66</v>
      </c>
      <c r="C53" s="12">
        <f t="shared" si="13"/>
        <v>1490</v>
      </c>
      <c r="D53" s="12">
        <v>65</v>
      </c>
      <c r="E53" s="20">
        <v>43</v>
      </c>
      <c r="F53" s="12">
        <v>120</v>
      </c>
      <c r="G53" s="12">
        <v>32</v>
      </c>
      <c r="H53" s="12">
        <f t="shared" si="14"/>
        <v>260</v>
      </c>
      <c r="I53" s="19"/>
      <c r="J53" s="21">
        <v>19</v>
      </c>
      <c r="K53" s="21">
        <v>787</v>
      </c>
      <c r="L53" s="21">
        <v>52</v>
      </c>
      <c r="M53" s="21">
        <v>0</v>
      </c>
      <c r="N53" s="21">
        <v>262</v>
      </c>
      <c r="O53" s="21">
        <v>110</v>
      </c>
      <c r="P53" s="12">
        <f t="shared" si="15"/>
        <v>1230</v>
      </c>
      <c r="Q53" s="22"/>
      <c r="R53" s="12"/>
      <c r="S53" s="16">
        <v>1455</v>
      </c>
      <c r="T53" s="17">
        <f t="shared" si="16"/>
        <v>35</v>
      </c>
    </row>
    <row r="54" spans="1:20" ht="20.05" customHeight="1">
      <c r="A54" s="12">
        <v>16</v>
      </c>
      <c r="B54" s="13" t="s">
        <v>67</v>
      </c>
      <c r="C54" s="12">
        <f t="shared" si="13"/>
        <v>863</v>
      </c>
      <c r="D54" s="12">
        <v>27</v>
      </c>
      <c r="E54" s="20">
        <v>34</v>
      </c>
      <c r="F54" s="12">
        <v>78</v>
      </c>
      <c r="G54" s="12">
        <v>18</v>
      </c>
      <c r="H54" s="12">
        <f t="shared" si="14"/>
        <v>157</v>
      </c>
      <c r="I54" s="19"/>
      <c r="J54" s="21">
        <v>19</v>
      </c>
      <c r="K54" s="21">
        <v>370</v>
      </c>
      <c r="L54" s="21">
        <v>74</v>
      </c>
      <c r="M54" s="21">
        <v>0</v>
      </c>
      <c r="N54" s="21">
        <v>243</v>
      </c>
      <c r="O54" s="21">
        <v>0</v>
      </c>
      <c r="P54" s="12">
        <f t="shared" si="15"/>
        <v>706</v>
      </c>
      <c r="Q54" s="22"/>
      <c r="R54" s="12"/>
      <c r="S54" s="16">
        <v>591</v>
      </c>
      <c r="T54" s="17">
        <f t="shared" si="16"/>
        <v>272</v>
      </c>
    </row>
    <row r="55" spans="1:20" ht="20.05" customHeight="1">
      <c r="A55" s="12">
        <v>17</v>
      </c>
      <c r="B55" s="13" t="s">
        <v>68</v>
      </c>
      <c r="C55" s="12">
        <f t="shared" si="13"/>
        <v>750</v>
      </c>
      <c r="D55" s="12">
        <v>30</v>
      </c>
      <c r="E55" s="20">
        <v>38</v>
      </c>
      <c r="F55" s="12">
        <v>92</v>
      </c>
      <c r="G55" s="12">
        <v>16</v>
      </c>
      <c r="H55" s="12">
        <f t="shared" si="14"/>
        <v>176</v>
      </c>
      <c r="I55" s="19"/>
      <c r="J55" s="21">
        <v>19</v>
      </c>
      <c r="K55" s="21">
        <v>425</v>
      </c>
      <c r="L55" s="21">
        <v>41</v>
      </c>
      <c r="M55" s="21">
        <v>0</v>
      </c>
      <c r="N55" s="21">
        <v>89</v>
      </c>
      <c r="O55" s="21">
        <v>0</v>
      </c>
      <c r="P55" s="12">
        <f t="shared" si="15"/>
        <v>574</v>
      </c>
      <c r="Q55" s="22"/>
      <c r="R55" s="12"/>
      <c r="S55" s="16">
        <v>593</v>
      </c>
      <c r="T55" s="17">
        <f t="shared" si="16"/>
        <v>157</v>
      </c>
    </row>
    <row r="56" spans="1:20" ht="20.05" customHeight="1">
      <c r="A56" s="12">
        <v>18</v>
      </c>
      <c r="B56" s="13" t="s">
        <v>69</v>
      </c>
      <c r="C56" s="12">
        <f t="shared" si="13"/>
        <v>648</v>
      </c>
      <c r="D56" s="12">
        <v>31</v>
      </c>
      <c r="E56" s="20">
        <v>36</v>
      </c>
      <c r="F56" s="12">
        <v>81</v>
      </c>
      <c r="G56" s="12">
        <v>17</v>
      </c>
      <c r="H56" s="12">
        <f t="shared" si="14"/>
        <v>165</v>
      </c>
      <c r="I56" s="19">
        <v>-8</v>
      </c>
      <c r="J56" s="21">
        <v>14</v>
      </c>
      <c r="K56" s="21">
        <v>306</v>
      </c>
      <c r="L56" s="21">
        <v>27</v>
      </c>
      <c r="M56" s="21">
        <v>0</v>
      </c>
      <c r="N56" s="21">
        <v>136</v>
      </c>
      <c r="O56" s="21">
        <v>0</v>
      </c>
      <c r="P56" s="12">
        <f t="shared" si="15"/>
        <v>483</v>
      </c>
      <c r="Q56" s="22"/>
      <c r="R56" s="12"/>
      <c r="S56" s="16">
        <v>520</v>
      </c>
      <c r="T56" s="17">
        <f t="shared" si="16"/>
        <v>128</v>
      </c>
    </row>
    <row r="57" spans="1:20" ht="20.05" customHeight="1">
      <c r="A57" s="12">
        <v>19</v>
      </c>
      <c r="B57" s="13" t="s">
        <v>70</v>
      </c>
      <c r="C57" s="12">
        <f t="shared" si="13"/>
        <v>622</v>
      </c>
      <c r="D57" s="12">
        <v>34</v>
      </c>
      <c r="E57" s="20">
        <v>38</v>
      </c>
      <c r="F57" s="12">
        <v>14</v>
      </c>
      <c r="G57" s="12">
        <v>12</v>
      </c>
      <c r="H57" s="12">
        <f t="shared" si="14"/>
        <v>98</v>
      </c>
      <c r="I57" s="19"/>
      <c r="J57" s="21">
        <v>17</v>
      </c>
      <c r="K57" s="21">
        <v>345</v>
      </c>
      <c r="L57" s="21">
        <v>38</v>
      </c>
      <c r="M57" s="21">
        <v>0</v>
      </c>
      <c r="N57" s="21">
        <v>124</v>
      </c>
      <c r="O57" s="21">
        <v>0</v>
      </c>
      <c r="P57" s="12">
        <f t="shared" si="15"/>
        <v>524</v>
      </c>
      <c r="Q57" s="22"/>
      <c r="R57" s="12"/>
      <c r="S57" s="16">
        <v>437</v>
      </c>
      <c r="T57" s="17">
        <f t="shared" si="16"/>
        <v>185</v>
      </c>
    </row>
    <row r="58" spans="1:20" ht="20.05" customHeight="1">
      <c r="A58" s="12">
        <v>20</v>
      </c>
      <c r="B58" s="13" t="s">
        <v>71</v>
      </c>
      <c r="C58" s="12">
        <f t="shared" si="13"/>
        <v>1338</v>
      </c>
      <c r="D58" s="12">
        <v>42</v>
      </c>
      <c r="E58" s="20">
        <v>73</v>
      </c>
      <c r="F58" s="12">
        <v>79</v>
      </c>
      <c r="G58" s="12">
        <v>12</v>
      </c>
      <c r="H58" s="12">
        <f t="shared" si="14"/>
        <v>206</v>
      </c>
      <c r="I58" s="19">
        <v>-2</v>
      </c>
      <c r="J58" s="21">
        <v>20</v>
      </c>
      <c r="K58" s="21">
        <v>917</v>
      </c>
      <c r="L58" s="21">
        <v>20</v>
      </c>
      <c r="M58" s="21">
        <v>0</v>
      </c>
      <c r="N58" s="21">
        <v>175</v>
      </c>
      <c r="O58" s="21">
        <v>0</v>
      </c>
      <c r="P58" s="12">
        <f t="shared" si="15"/>
        <v>1132</v>
      </c>
      <c r="Q58" s="22"/>
      <c r="R58" s="12"/>
      <c r="S58" s="16">
        <v>1051</v>
      </c>
      <c r="T58" s="17">
        <f t="shared" si="16"/>
        <v>287</v>
      </c>
    </row>
    <row r="59" spans="1:20" ht="20.05" customHeight="1">
      <c r="A59" s="12">
        <v>21</v>
      </c>
      <c r="B59" s="13" t="s">
        <v>72</v>
      </c>
      <c r="C59" s="12">
        <f t="shared" si="13"/>
        <v>910</v>
      </c>
      <c r="D59" s="12">
        <v>35</v>
      </c>
      <c r="E59" s="20">
        <v>40</v>
      </c>
      <c r="F59" s="12">
        <v>101</v>
      </c>
      <c r="G59" s="12">
        <v>34</v>
      </c>
      <c r="H59" s="12">
        <f t="shared" si="14"/>
        <v>210</v>
      </c>
      <c r="I59" s="19"/>
      <c r="J59" s="21">
        <v>17</v>
      </c>
      <c r="K59" s="21">
        <v>518</v>
      </c>
      <c r="L59" s="21">
        <v>45</v>
      </c>
      <c r="M59" s="21">
        <v>0</v>
      </c>
      <c r="N59" s="21">
        <v>120</v>
      </c>
      <c r="O59" s="21">
        <v>0</v>
      </c>
      <c r="P59" s="12">
        <f t="shared" si="15"/>
        <v>700</v>
      </c>
      <c r="Q59" s="22"/>
      <c r="R59" s="12"/>
      <c r="S59" s="16">
        <v>715</v>
      </c>
      <c r="T59" s="17">
        <f t="shared" si="16"/>
        <v>195</v>
      </c>
    </row>
    <row r="60" spans="1:20" ht="20.05" customHeight="1">
      <c r="A60" s="12">
        <v>22</v>
      </c>
      <c r="B60" s="13" t="s">
        <v>73</v>
      </c>
      <c r="C60" s="12">
        <f t="shared" si="13"/>
        <v>877</v>
      </c>
      <c r="D60" s="12">
        <v>43</v>
      </c>
      <c r="E60" s="20">
        <v>35</v>
      </c>
      <c r="F60" s="12">
        <v>25</v>
      </c>
      <c r="G60" s="12">
        <v>16</v>
      </c>
      <c r="H60" s="12">
        <f t="shared" si="14"/>
        <v>119</v>
      </c>
      <c r="I60" s="19"/>
      <c r="J60" s="21">
        <v>13</v>
      </c>
      <c r="K60" s="21">
        <v>528</v>
      </c>
      <c r="L60" s="21">
        <v>16</v>
      </c>
      <c r="M60" s="21">
        <v>0</v>
      </c>
      <c r="N60" s="21">
        <v>201</v>
      </c>
      <c r="O60" s="21">
        <v>0</v>
      </c>
      <c r="P60" s="12">
        <f t="shared" si="15"/>
        <v>758</v>
      </c>
      <c r="Q60" s="22"/>
      <c r="R60" s="12"/>
      <c r="S60" s="16">
        <v>576</v>
      </c>
      <c r="T60" s="17">
        <f t="shared" si="16"/>
        <v>301</v>
      </c>
    </row>
    <row r="61" spans="1:20" ht="20.05" customHeight="1">
      <c r="A61" s="12">
        <v>23</v>
      </c>
      <c r="B61" s="13" t="s">
        <v>74</v>
      </c>
      <c r="C61" s="12">
        <f t="shared" si="13"/>
        <v>2503</v>
      </c>
      <c r="D61" s="12">
        <v>270</v>
      </c>
      <c r="E61" s="20">
        <v>65</v>
      </c>
      <c r="F61" s="12">
        <v>306</v>
      </c>
      <c r="G61" s="12">
        <v>41</v>
      </c>
      <c r="H61" s="12">
        <f t="shared" si="14"/>
        <v>682</v>
      </c>
      <c r="I61" s="19"/>
      <c r="J61" s="21">
        <v>34</v>
      </c>
      <c r="K61" s="21">
        <v>420</v>
      </c>
      <c r="L61" s="21">
        <v>57</v>
      </c>
      <c r="M61" s="21">
        <v>3</v>
      </c>
      <c r="N61" s="21">
        <v>736</v>
      </c>
      <c r="O61" s="21">
        <v>410</v>
      </c>
      <c r="P61" s="12">
        <f t="shared" si="15"/>
        <v>1660</v>
      </c>
      <c r="Q61" s="22"/>
      <c r="R61" s="12">
        <v>161</v>
      </c>
      <c r="S61" s="16">
        <v>1824</v>
      </c>
      <c r="T61" s="17">
        <f t="shared" si="16"/>
        <v>679</v>
      </c>
    </row>
    <row r="62" spans="1:20" ht="20.05" customHeight="1">
      <c r="A62" s="12">
        <v>24</v>
      </c>
      <c r="B62" s="13" t="s">
        <v>75</v>
      </c>
      <c r="C62" s="12">
        <f t="shared" si="13"/>
        <v>670</v>
      </c>
      <c r="D62" s="12">
        <v>25</v>
      </c>
      <c r="E62" s="20">
        <v>36</v>
      </c>
      <c r="F62" s="12">
        <v>160</v>
      </c>
      <c r="G62" s="12">
        <v>24</v>
      </c>
      <c r="H62" s="12">
        <f t="shared" si="14"/>
        <v>245</v>
      </c>
      <c r="I62" s="19"/>
      <c r="J62" s="21">
        <v>22</v>
      </c>
      <c r="K62" s="21">
        <v>271</v>
      </c>
      <c r="L62" s="21">
        <v>39</v>
      </c>
      <c r="M62" s="21">
        <v>0</v>
      </c>
      <c r="N62" s="21">
        <v>123</v>
      </c>
      <c r="O62" s="21">
        <v>0</v>
      </c>
      <c r="P62" s="12">
        <f t="shared" si="15"/>
        <v>455</v>
      </c>
      <c r="Q62" s="22"/>
      <c r="R62" s="12">
        <v>-30</v>
      </c>
      <c r="S62" s="16">
        <v>497</v>
      </c>
      <c r="T62" s="17">
        <f t="shared" si="16"/>
        <v>173</v>
      </c>
    </row>
    <row r="63" spans="1:20" ht="20.05" customHeight="1">
      <c r="A63" s="12">
        <v>25</v>
      </c>
      <c r="B63" s="13" t="s">
        <v>76</v>
      </c>
      <c r="C63" s="12">
        <f t="shared" si="13"/>
        <v>404</v>
      </c>
      <c r="D63" s="12">
        <v>11</v>
      </c>
      <c r="E63" s="20">
        <v>18</v>
      </c>
      <c r="F63" s="12">
        <v>10</v>
      </c>
      <c r="G63" s="12">
        <v>10</v>
      </c>
      <c r="H63" s="12">
        <f t="shared" si="14"/>
        <v>49</v>
      </c>
      <c r="I63" s="19"/>
      <c r="J63" s="21">
        <v>14</v>
      </c>
      <c r="K63" s="21">
        <v>120</v>
      </c>
      <c r="L63" s="21">
        <v>20</v>
      </c>
      <c r="M63" s="21">
        <v>0</v>
      </c>
      <c r="N63" s="21">
        <v>111</v>
      </c>
      <c r="O63" s="21">
        <v>90</v>
      </c>
      <c r="P63" s="12">
        <f t="shared" si="15"/>
        <v>355</v>
      </c>
      <c r="Q63" s="22"/>
      <c r="R63" s="12"/>
      <c r="S63" s="16">
        <v>218</v>
      </c>
      <c r="T63" s="17">
        <f t="shared" si="16"/>
        <v>186</v>
      </c>
    </row>
    <row r="64" spans="1:20" ht="20.05" customHeight="1">
      <c r="A64" s="12">
        <v>26</v>
      </c>
      <c r="B64" s="13" t="s">
        <v>77</v>
      </c>
      <c r="C64" s="12">
        <f t="shared" si="13"/>
        <v>567</v>
      </c>
      <c r="D64" s="12">
        <v>20</v>
      </c>
      <c r="E64" s="20">
        <v>33</v>
      </c>
      <c r="F64" s="12">
        <v>35</v>
      </c>
      <c r="G64" s="12">
        <v>7</v>
      </c>
      <c r="H64" s="12">
        <f t="shared" si="14"/>
        <v>95</v>
      </c>
      <c r="I64" s="19"/>
      <c r="J64" s="21">
        <v>20</v>
      </c>
      <c r="K64" s="21">
        <v>232</v>
      </c>
      <c r="L64" s="21">
        <v>26</v>
      </c>
      <c r="M64" s="21">
        <v>3</v>
      </c>
      <c r="N64" s="21">
        <v>124</v>
      </c>
      <c r="O64" s="21">
        <v>90</v>
      </c>
      <c r="P64" s="12">
        <f t="shared" si="15"/>
        <v>495</v>
      </c>
      <c r="Q64" s="22"/>
      <c r="R64" s="12">
        <v>-23</v>
      </c>
      <c r="S64" s="16">
        <v>336</v>
      </c>
      <c r="T64" s="17">
        <f t="shared" si="16"/>
        <v>231</v>
      </c>
    </row>
    <row r="65" spans="1:20" ht="20.05" customHeight="1">
      <c r="A65" s="12">
        <v>27</v>
      </c>
      <c r="B65" s="13" t="s">
        <v>78</v>
      </c>
      <c r="C65" s="12">
        <f t="shared" si="13"/>
        <v>572</v>
      </c>
      <c r="D65" s="12">
        <v>27</v>
      </c>
      <c r="E65" s="20">
        <v>39</v>
      </c>
      <c r="F65" s="12">
        <v>36</v>
      </c>
      <c r="G65" s="12">
        <v>22</v>
      </c>
      <c r="H65" s="12">
        <f t="shared" si="14"/>
        <v>124</v>
      </c>
      <c r="I65" s="19"/>
      <c r="J65" s="21">
        <v>14</v>
      </c>
      <c r="K65" s="21">
        <v>286</v>
      </c>
      <c r="L65" s="21">
        <v>19</v>
      </c>
      <c r="M65" s="21">
        <v>0</v>
      </c>
      <c r="N65" s="21">
        <v>129</v>
      </c>
      <c r="O65" s="21">
        <v>0</v>
      </c>
      <c r="P65" s="12">
        <f t="shared" si="15"/>
        <v>448</v>
      </c>
      <c r="Q65" s="22"/>
      <c r="R65" s="12"/>
      <c r="S65" s="16">
        <v>320</v>
      </c>
      <c r="T65" s="17">
        <f t="shared" si="16"/>
        <v>252</v>
      </c>
    </row>
    <row r="66" spans="1:20" ht="20.05" customHeight="1">
      <c r="A66" s="12">
        <v>28</v>
      </c>
      <c r="B66" s="13" t="s">
        <v>79</v>
      </c>
      <c r="C66" s="12">
        <f t="shared" si="13"/>
        <v>590</v>
      </c>
      <c r="D66" s="12">
        <v>17</v>
      </c>
      <c r="E66" s="20">
        <v>31</v>
      </c>
      <c r="F66" s="12">
        <v>64</v>
      </c>
      <c r="G66" s="12">
        <v>35</v>
      </c>
      <c r="H66" s="12">
        <f t="shared" si="14"/>
        <v>147</v>
      </c>
      <c r="I66" s="19"/>
      <c r="J66" s="21">
        <v>19</v>
      </c>
      <c r="K66" s="21">
        <v>277</v>
      </c>
      <c r="L66" s="21">
        <v>29</v>
      </c>
      <c r="M66" s="21">
        <v>2</v>
      </c>
      <c r="N66" s="21">
        <v>157</v>
      </c>
      <c r="O66" s="21">
        <v>0</v>
      </c>
      <c r="P66" s="12">
        <f t="shared" si="15"/>
        <v>484</v>
      </c>
      <c r="Q66" s="22"/>
      <c r="R66" s="12">
        <v>-41</v>
      </c>
      <c r="S66" s="16">
        <v>336</v>
      </c>
      <c r="T66" s="17">
        <f t="shared" si="16"/>
        <v>254</v>
      </c>
    </row>
    <row r="67" spans="1:20" ht="20.05" customHeight="1">
      <c r="A67" s="12">
        <v>29</v>
      </c>
      <c r="B67" s="13" t="s">
        <v>80</v>
      </c>
      <c r="C67" s="12">
        <f t="shared" si="13"/>
        <v>1029</v>
      </c>
      <c r="D67" s="12">
        <v>48</v>
      </c>
      <c r="E67" s="20">
        <v>49</v>
      </c>
      <c r="F67" s="12">
        <v>88</v>
      </c>
      <c r="G67" s="12">
        <v>21</v>
      </c>
      <c r="H67" s="12">
        <f t="shared" si="14"/>
        <v>206</v>
      </c>
      <c r="I67" s="19"/>
      <c r="J67" s="21">
        <v>21</v>
      </c>
      <c r="K67" s="21">
        <v>468</v>
      </c>
      <c r="L67" s="21">
        <v>76</v>
      </c>
      <c r="M67" s="21">
        <v>2</v>
      </c>
      <c r="N67" s="21">
        <v>276</v>
      </c>
      <c r="O67" s="21">
        <v>40</v>
      </c>
      <c r="P67" s="12">
        <f t="shared" si="15"/>
        <v>883</v>
      </c>
      <c r="Q67" s="22"/>
      <c r="R67" s="12">
        <v>-60</v>
      </c>
      <c r="S67" s="16">
        <v>721</v>
      </c>
      <c r="T67" s="17">
        <f t="shared" si="16"/>
        <v>308</v>
      </c>
    </row>
    <row r="68" spans="1:20" ht="20.05" customHeight="1">
      <c r="A68" s="12">
        <v>30</v>
      </c>
      <c r="B68" s="13" t="s">
        <v>81</v>
      </c>
      <c r="C68" s="12">
        <f t="shared" si="13"/>
        <v>881</v>
      </c>
      <c r="D68" s="12">
        <v>38</v>
      </c>
      <c r="E68" s="20">
        <v>38</v>
      </c>
      <c r="F68" s="12">
        <v>46</v>
      </c>
      <c r="G68" s="12">
        <v>10</v>
      </c>
      <c r="H68" s="12">
        <f t="shared" si="14"/>
        <v>132</v>
      </c>
      <c r="I68" s="19"/>
      <c r="J68" s="21">
        <v>19</v>
      </c>
      <c r="K68" s="21">
        <v>283</v>
      </c>
      <c r="L68" s="21">
        <v>50</v>
      </c>
      <c r="M68" s="21">
        <v>2</v>
      </c>
      <c r="N68" s="21">
        <v>335</v>
      </c>
      <c r="O68" s="21">
        <v>90</v>
      </c>
      <c r="P68" s="12">
        <f t="shared" si="15"/>
        <v>779</v>
      </c>
      <c r="Q68" s="22"/>
      <c r="R68" s="12">
        <v>-30</v>
      </c>
      <c r="S68" s="16">
        <v>362</v>
      </c>
      <c r="T68" s="17">
        <f t="shared" si="16"/>
        <v>519</v>
      </c>
    </row>
    <row r="69" spans="1:20" ht="20.05" customHeight="1">
      <c r="A69" s="12">
        <v>31</v>
      </c>
      <c r="B69" s="13" t="s">
        <v>82</v>
      </c>
      <c r="C69" s="12">
        <f t="shared" si="13"/>
        <v>875</v>
      </c>
      <c r="D69" s="12">
        <v>118</v>
      </c>
      <c r="E69" s="20">
        <v>39</v>
      </c>
      <c r="F69" s="12">
        <v>99</v>
      </c>
      <c r="G69" s="12">
        <v>24</v>
      </c>
      <c r="H69" s="12">
        <f t="shared" si="14"/>
        <v>280</v>
      </c>
      <c r="I69" s="19"/>
      <c r="J69" s="21">
        <v>19</v>
      </c>
      <c r="K69" s="21">
        <v>235</v>
      </c>
      <c r="L69" s="21">
        <v>50</v>
      </c>
      <c r="M69" s="21">
        <v>2</v>
      </c>
      <c r="N69" s="21">
        <v>210</v>
      </c>
      <c r="O69" s="21">
        <v>50</v>
      </c>
      <c r="P69" s="12">
        <f t="shared" si="15"/>
        <v>566</v>
      </c>
      <c r="Q69" s="22"/>
      <c r="R69" s="12">
        <v>29</v>
      </c>
      <c r="S69" s="16">
        <v>557</v>
      </c>
      <c r="T69" s="17">
        <f t="shared" si="16"/>
        <v>318</v>
      </c>
    </row>
    <row r="70" spans="1:20" ht="20.05" customHeight="1">
      <c r="A70" s="12">
        <v>32</v>
      </c>
      <c r="B70" s="13" t="s">
        <v>83</v>
      </c>
      <c r="C70" s="12">
        <f t="shared" si="13"/>
        <v>581</v>
      </c>
      <c r="D70" s="12">
        <v>24</v>
      </c>
      <c r="E70" s="20">
        <v>30</v>
      </c>
      <c r="F70" s="12">
        <v>48</v>
      </c>
      <c r="G70" s="12">
        <v>14</v>
      </c>
      <c r="H70" s="12">
        <f t="shared" si="14"/>
        <v>116</v>
      </c>
      <c r="I70" s="19"/>
      <c r="J70" s="21">
        <v>14</v>
      </c>
      <c r="K70" s="21">
        <v>199</v>
      </c>
      <c r="L70" s="21">
        <v>25</v>
      </c>
      <c r="M70" s="21">
        <v>2</v>
      </c>
      <c r="N70" s="21">
        <v>153</v>
      </c>
      <c r="O70" s="21">
        <v>90</v>
      </c>
      <c r="P70" s="12">
        <f t="shared" si="15"/>
        <v>483</v>
      </c>
      <c r="Q70" s="22"/>
      <c r="R70" s="12">
        <v>-18</v>
      </c>
      <c r="S70" s="16">
        <v>361</v>
      </c>
      <c r="T70" s="17">
        <f t="shared" si="16"/>
        <v>220</v>
      </c>
    </row>
    <row r="71" spans="1:20" ht="20.05" customHeight="1">
      <c r="A71" s="12">
        <v>33</v>
      </c>
      <c r="B71" s="13" t="s">
        <v>84</v>
      </c>
      <c r="C71" s="12">
        <f t="shared" si="13"/>
        <v>499</v>
      </c>
      <c r="D71" s="12">
        <v>20</v>
      </c>
      <c r="E71" s="20">
        <v>28</v>
      </c>
      <c r="F71" s="12">
        <v>14</v>
      </c>
      <c r="G71" s="12">
        <v>20</v>
      </c>
      <c r="H71" s="12">
        <f t="shared" si="14"/>
        <v>82</v>
      </c>
      <c r="I71" s="19"/>
      <c r="J71" s="21">
        <v>18</v>
      </c>
      <c r="K71" s="21">
        <v>200</v>
      </c>
      <c r="L71" s="21">
        <v>27</v>
      </c>
      <c r="M71" s="21">
        <v>2</v>
      </c>
      <c r="N71" s="21">
        <v>141</v>
      </c>
      <c r="O71" s="21">
        <v>40</v>
      </c>
      <c r="P71" s="12">
        <f t="shared" si="15"/>
        <v>428</v>
      </c>
      <c r="Q71" s="22"/>
      <c r="R71" s="12">
        <v>-11</v>
      </c>
      <c r="S71" s="16">
        <v>283</v>
      </c>
      <c r="T71" s="17">
        <f t="shared" si="16"/>
        <v>216</v>
      </c>
    </row>
    <row r="72" spans="1:20" ht="20.05" customHeight="1">
      <c r="A72" s="12">
        <v>34</v>
      </c>
      <c r="B72" s="13" t="s">
        <v>85</v>
      </c>
      <c r="C72" s="12">
        <f t="shared" si="13"/>
        <v>838</v>
      </c>
      <c r="D72" s="12">
        <v>134</v>
      </c>
      <c r="E72" s="20">
        <v>27</v>
      </c>
      <c r="F72" s="12">
        <v>179</v>
      </c>
      <c r="G72" s="12">
        <v>40</v>
      </c>
      <c r="H72" s="12">
        <f t="shared" si="14"/>
        <v>380</v>
      </c>
      <c r="I72" s="19"/>
      <c r="J72" s="21">
        <v>24</v>
      </c>
      <c r="K72" s="21">
        <v>178</v>
      </c>
      <c r="L72" s="21">
        <v>45</v>
      </c>
      <c r="M72" s="21">
        <v>0</v>
      </c>
      <c r="N72" s="21">
        <v>182</v>
      </c>
      <c r="O72" s="21">
        <v>0</v>
      </c>
      <c r="P72" s="12">
        <f t="shared" si="15"/>
        <v>429</v>
      </c>
      <c r="Q72" s="22"/>
      <c r="R72" s="12">
        <v>29</v>
      </c>
      <c r="S72" s="16">
        <v>782</v>
      </c>
      <c r="T72" s="17">
        <f t="shared" si="16"/>
        <v>56</v>
      </c>
    </row>
    <row r="73" spans="1:20" ht="20.05" customHeight="1">
      <c r="A73" s="12">
        <v>35</v>
      </c>
      <c r="B73" s="13" t="s">
        <v>86</v>
      </c>
      <c r="C73" s="12">
        <f t="shared" si="13"/>
        <v>493</v>
      </c>
      <c r="D73" s="12">
        <v>14</v>
      </c>
      <c r="E73" s="20">
        <v>24</v>
      </c>
      <c r="F73" s="12">
        <v>25</v>
      </c>
      <c r="G73" s="12">
        <v>16</v>
      </c>
      <c r="H73" s="12">
        <f t="shared" si="14"/>
        <v>79</v>
      </c>
      <c r="I73" s="19"/>
      <c r="J73" s="21">
        <v>19</v>
      </c>
      <c r="K73" s="21">
        <v>128</v>
      </c>
      <c r="L73" s="21">
        <v>14</v>
      </c>
      <c r="M73" s="21">
        <v>2</v>
      </c>
      <c r="N73" s="21">
        <v>172</v>
      </c>
      <c r="O73" s="21">
        <v>90</v>
      </c>
      <c r="P73" s="12">
        <f t="shared" si="15"/>
        <v>425</v>
      </c>
      <c r="Q73" s="22"/>
      <c r="R73" s="12">
        <v>-11</v>
      </c>
      <c r="S73" s="16">
        <v>350</v>
      </c>
      <c r="T73" s="17">
        <f t="shared" si="16"/>
        <v>143</v>
      </c>
    </row>
    <row r="74" spans="1:20" ht="20.05" customHeight="1">
      <c r="A74" s="12">
        <v>36</v>
      </c>
      <c r="B74" s="13" t="s">
        <v>87</v>
      </c>
      <c r="C74" s="12">
        <f t="shared" si="13"/>
        <v>556</v>
      </c>
      <c r="D74" s="12">
        <v>22</v>
      </c>
      <c r="E74" s="20">
        <v>27</v>
      </c>
      <c r="F74" s="12">
        <v>24</v>
      </c>
      <c r="G74" s="12">
        <v>9</v>
      </c>
      <c r="H74" s="12">
        <f t="shared" si="14"/>
        <v>82</v>
      </c>
      <c r="I74" s="19"/>
      <c r="J74" s="21">
        <v>17</v>
      </c>
      <c r="K74" s="21">
        <v>197</v>
      </c>
      <c r="L74" s="21">
        <v>25</v>
      </c>
      <c r="M74" s="21">
        <v>2</v>
      </c>
      <c r="N74" s="21">
        <v>205</v>
      </c>
      <c r="O74" s="21">
        <v>40</v>
      </c>
      <c r="P74" s="12">
        <f t="shared" si="15"/>
        <v>486</v>
      </c>
      <c r="Q74" s="22"/>
      <c r="R74" s="12">
        <v>-12</v>
      </c>
      <c r="S74" s="16">
        <v>242</v>
      </c>
      <c r="T74" s="17">
        <f t="shared" si="16"/>
        <v>314</v>
      </c>
    </row>
    <row r="75" spans="1:20" ht="20.05" customHeight="1">
      <c r="A75" s="12">
        <v>37</v>
      </c>
      <c r="B75" s="13" t="s">
        <v>88</v>
      </c>
      <c r="C75" s="12">
        <f t="shared" si="13"/>
        <v>615</v>
      </c>
      <c r="D75" s="12">
        <v>30</v>
      </c>
      <c r="E75" s="20">
        <v>23</v>
      </c>
      <c r="F75" s="12">
        <v>25</v>
      </c>
      <c r="G75" s="12">
        <v>14</v>
      </c>
      <c r="H75" s="12">
        <f t="shared" si="14"/>
        <v>92</v>
      </c>
      <c r="I75" s="19"/>
      <c r="J75" s="21">
        <v>24</v>
      </c>
      <c r="K75" s="21">
        <v>173</v>
      </c>
      <c r="L75" s="21">
        <v>21</v>
      </c>
      <c r="M75" s="21">
        <v>0</v>
      </c>
      <c r="N75" s="21">
        <v>233</v>
      </c>
      <c r="O75" s="21">
        <v>90</v>
      </c>
      <c r="P75" s="12">
        <f t="shared" si="15"/>
        <v>541</v>
      </c>
      <c r="Q75" s="22"/>
      <c r="R75" s="12">
        <v>-18</v>
      </c>
      <c r="S75" s="16">
        <v>316</v>
      </c>
      <c r="T75" s="17">
        <f t="shared" si="16"/>
        <v>299</v>
      </c>
    </row>
    <row r="76" spans="1:20" ht="20.05" customHeight="1">
      <c r="A76" s="12">
        <v>38</v>
      </c>
      <c r="B76" s="13" t="s">
        <v>89</v>
      </c>
      <c r="C76" s="12">
        <f t="shared" si="13"/>
        <v>512</v>
      </c>
      <c r="D76" s="12">
        <v>30</v>
      </c>
      <c r="E76" s="20">
        <v>27</v>
      </c>
      <c r="F76" s="12">
        <v>11</v>
      </c>
      <c r="G76" s="12">
        <v>11</v>
      </c>
      <c r="H76" s="12">
        <f t="shared" si="14"/>
        <v>79</v>
      </c>
      <c r="I76" s="19"/>
      <c r="J76" s="21">
        <v>23</v>
      </c>
      <c r="K76" s="21">
        <v>186</v>
      </c>
      <c r="L76" s="21">
        <v>22</v>
      </c>
      <c r="M76" s="21">
        <v>0</v>
      </c>
      <c r="N76" s="21">
        <v>123</v>
      </c>
      <c r="O76" s="21">
        <v>90</v>
      </c>
      <c r="P76" s="12">
        <f t="shared" si="15"/>
        <v>444</v>
      </c>
      <c r="Q76" s="22"/>
      <c r="R76" s="12">
        <v>-11</v>
      </c>
      <c r="S76" s="16">
        <v>303</v>
      </c>
      <c r="T76" s="17">
        <f t="shared" si="16"/>
        <v>209</v>
      </c>
    </row>
    <row r="77" spans="1:20" ht="20.05" customHeight="1">
      <c r="A77" s="12">
        <v>39</v>
      </c>
      <c r="B77" s="13" t="s">
        <v>90</v>
      </c>
      <c r="C77" s="12">
        <f t="shared" si="13"/>
        <v>659</v>
      </c>
      <c r="D77" s="12">
        <v>41</v>
      </c>
      <c r="E77" s="20">
        <v>29</v>
      </c>
      <c r="F77" s="12">
        <v>13</v>
      </c>
      <c r="G77" s="12">
        <v>7</v>
      </c>
      <c r="H77" s="12">
        <f t="shared" si="14"/>
        <v>90</v>
      </c>
      <c r="I77" s="19"/>
      <c r="J77" s="21">
        <v>15</v>
      </c>
      <c r="K77" s="21">
        <v>201</v>
      </c>
      <c r="L77" s="21">
        <v>38</v>
      </c>
      <c r="M77" s="21">
        <v>0</v>
      </c>
      <c r="N77" s="21">
        <v>225</v>
      </c>
      <c r="O77" s="21">
        <v>90</v>
      </c>
      <c r="P77" s="12">
        <f t="shared" si="15"/>
        <v>569</v>
      </c>
      <c r="Q77" s="22"/>
      <c r="R77" s="12"/>
      <c r="S77" s="16">
        <v>350</v>
      </c>
      <c r="T77" s="17">
        <f t="shared" si="16"/>
        <v>309</v>
      </c>
    </row>
    <row r="78" spans="1:20" ht="20.05" customHeight="1">
      <c r="A78" s="12">
        <v>40</v>
      </c>
      <c r="B78" s="13" t="s">
        <v>91</v>
      </c>
      <c r="C78" s="12">
        <f t="shared" si="13"/>
        <v>241</v>
      </c>
      <c r="D78" s="12">
        <v>53</v>
      </c>
      <c r="E78" s="20">
        <v>23</v>
      </c>
      <c r="F78" s="12">
        <v>11</v>
      </c>
      <c r="G78" s="12">
        <v>5</v>
      </c>
      <c r="H78" s="12">
        <f t="shared" si="14"/>
        <v>92</v>
      </c>
      <c r="I78" s="19"/>
      <c r="J78" s="21">
        <v>11</v>
      </c>
      <c r="K78" s="21">
        <v>89</v>
      </c>
      <c r="L78" s="21">
        <v>0</v>
      </c>
      <c r="M78" s="21">
        <v>0</v>
      </c>
      <c r="N78" s="21">
        <v>49</v>
      </c>
      <c r="O78" s="21">
        <v>0</v>
      </c>
      <c r="P78" s="12">
        <f t="shared" si="15"/>
        <v>149</v>
      </c>
      <c r="Q78" s="22"/>
      <c r="R78" s="12"/>
      <c r="S78" s="16">
        <v>199</v>
      </c>
      <c r="T78" s="17">
        <f t="shared" si="16"/>
        <v>42</v>
      </c>
    </row>
    <row r="79" spans="1:20" ht="20.05" customHeight="1">
      <c r="A79" s="12">
        <v>41</v>
      </c>
      <c r="B79" s="13" t="s">
        <v>92</v>
      </c>
      <c r="C79" s="12">
        <f t="shared" si="13"/>
        <v>209</v>
      </c>
      <c r="D79" s="12">
        <v>18</v>
      </c>
      <c r="E79" s="20">
        <v>20</v>
      </c>
      <c r="F79" s="12">
        <v>19</v>
      </c>
      <c r="G79" s="12">
        <v>0</v>
      </c>
      <c r="H79" s="12">
        <f t="shared" si="14"/>
        <v>57</v>
      </c>
      <c r="I79" s="19"/>
      <c r="J79" s="21">
        <v>6</v>
      </c>
      <c r="K79" s="21">
        <v>58</v>
      </c>
      <c r="L79" s="21">
        <v>0</v>
      </c>
      <c r="M79" s="21">
        <v>0</v>
      </c>
      <c r="N79" s="21">
        <v>88</v>
      </c>
      <c r="O79" s="21">
        <v>0</v>
      </c>
      <c r="P79" s="12">
        <f t="shared" si="15"/>
        <v>152</v>
      </c>
      <c r="Q79" s="22"/>
      <c r="R79" s="12"/>
      <c r="S79" s="16">
        <v>130</v>
      </c>
      <c r="T79" s="17">
        <f t="shared" si="16"/>
        <v>79</v>
      </c>
    </row>
  </sheetData>
  <mergeCells count="30">
    <mergeCell ref="O5:O6"/>
    <mergeCell ref="P5:P6"/>
    <mergeCell ref="Q5:Q6"/>
    <mergeCell ref="A1:B1"/>
    <mergeCell ref="J5:J6"/>
    <mergeCell ref="K5:K6"/>
    <mergeCell ref="L5:L6"/>
    <mergeCell ref="M5:M6"/>
    <mergeCell ref="N5:N6"/>
    <mergeCell ref="A9:B9"/>
    <mergeCell ref="A10:B10"/>
    <mergeCell ref="A38:B38"/>
    <mergeCell ref="A4:A6"/>
    <mergeCell ref="B4:B6"/>
    <mergeCell ref="R4:R6"/>
    <mergeCell ref="S4:S6"/>
    <mergeCell ref="T4:T6"/>
    <mergeCell ref="A2:T2"/>
    <mergeCell ref="E8:F8"/>
    <mergeCell ref="C4:C6"/>
    <mergeCell ref="D5:D6"/>
    <mergeCell ref="E5:E6"/>
    <mergeCell ref="F5:F6"/>
    <mergeCell ref="A3:T3"/>
    <mergeCell ref="E4:I4"/>
    <mergeCell ref="J4:Q4"/>
    <mergeCell ref="E7:F7"/>
    <mergeCell ref="G5:G6"/>
    <mergeCell ref="H5:H6"/>
    <mergeCell ref="I5:I6"/>
  </mergeCells>
  <phoneticPr fontId="8" type="noConversion"/>
  <pageMargins left="0.196527777777778" right="0.27500000000000002" top="0.39305555555555599" bottom="0.196527777777778" header="0.297916666666667" footer="0.235416666666667"/>
  <pageSetup paperSize="8" scale="9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重大公卫</vt:lpstr>
      <vt:lpstr>重大公卫!Print_Titles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zxp</dc:creator>
  <cp:lastModifiedBy>陈勇:编号排版</cp:lastModifiedBy>
  <cp:lastPrinted>2024-12-03T03:55:00Z</cp:lastPrinted>
  <dcterms:created xsi:type="dcterms:W3CDTF">2023-11-23T09:44:00Z</dcterms:created>
  <dcterms:modified xsi:type="dcterms:W3CDTF">2025-08-01T07:58:15Z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