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00  口岸物流\1103 阶段性实施国内客运航班补贴（清算）\1128  市财政拨付文件\"/>
    </mc:Choice>
  </mc:AlternateContent>
  <xr:revisionPtr revIDLastSave="0" documentId="13_ncr:1_{396DA04E-B500-4BE4-A3C0-96028441ABA4}" xr6:coauthVersionLast="47" xr6:coauthVersionMax="47" xr10:uidLastSave="{00000000-0000-0000-0000-000000000000}"/>
  <bookViews>
    <workbookView xWindow="-110" yWindow="490" windowWidth="22780" windowHeight="14660" xr2:uid="{00000000-000D-0000-FFFF-FFFF00000000}"/>
  </bookViews>
  <sheets>
    <sheet name="Sheet1" sheetId="1" r:id="rId1"/>
  </sheets>
  <definedNames>
    <definedName name="_xlnm._FilterDatabase" localSheetId="0" hidden="1">Sheet1!$A$7:$I$83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I58" i="1"/>
  <c r="H57" i="1"/>
  <c r="H56" i="1"/>
  <c r="H55" i="1"/>
  <c r="I54" i="1"/>
  <c r="D54" i="1"/>
  <c r="I53" i="1"/>
  <c r="H52" i="1"/>
  <c r="I51" i="1"/>
  <c r="D51" i="1"/>
  <c r="G50" i="1"/>
  <c r="H49" i="1"/>
  <c r="H48" i="1"/>
  <c r="H47" i="1"/>
  <c r="I46" i="1"/>
  <c r="I45" i="1"/>
  <c r="D45" i="1"/>
  <c r="I44" i="1"/>
  <c r="D44" i="1"/>
  <c r="I43" i="1"/>
  <c r="D43" i="1"/>
  <c r="H42" i="1"/>
  <c r="D42" i="1"/>
  <c r="I41" i="1"/>
  <c r="D41" i="1"/>
  <c r="H40" i="1"/>
  <c r="I39" i="1"/>
  <c r="D39" i="1"/>
  <c r="H38" i="1"/>
  <c r="I37" i="1"/>
  <c r="D37" i="1"/>
  <c r="G36" i="1"/>
  <c r="H36" i="1" s="1"/>
  <c r="I35" i="1"/>
  <c r="I34" i="1"/>
  <c r="G33" i="1"/>
  <c r="H33" i="1" s="1"/>
  <c r="I32" i="1"/>
  <c r="H31" i="1"/>
  <c r="I30" i="1"/>
  <c r="D30" i="1"/>
  <c r="H29" i="1"/>
  <c r="I28" i="1"/>
  <c r="I27" i="1"/>
  <c r="I26" i="1"/>
  <c r="I25" i="1"/>
  <c r="D25" i="1"/>
  <c r="G24" i="1"/>
  <c r="H24" i="1" s="1"/>
  <c r="I23" i="1"/>
  <c r="G22" i="1"/>
  <c r="D22" i="1"/>
  <c r="I21" i="1"/>
  <c r="H20" i="1"/>
  <c r="I19" i="1"/>
  <c r="I18" i="1"/>
  <c r="D18" i="1"/>
  <c r="H17" i="1"/>
  <c r="I16" i="1"/>
  <c r="I15" i="1"/>
  <c r="H14" i="1"/>
  <c r="D14" i="1"/>
  <c r="I13" i="1"/>
  <c r="I12" i="1"/>
  <c r="I11" i="1"/>
  <c r="I10" i="1"/>
  <c r="I9" i="1"/>
  <c r="I8" i="1"/>
  <c r="F7" i="1"/>
  <c r="E7" i="1"/>
  <c r="D7" i="1" l="1"/>
  <c r="G7" i="1"/>
  <c r="I22" i="1"/>
  <c r="H50" i="1"/>
  <c r="H7" i="1" s="1"/>
  <c r="I50" i="1" l="1"/>
  <c r="I7" i="1" s="1"/>
</calcChain>
</file>

<file path=xl/sharedStrings.xml><?xml version="1.0" encoding="utf-8"?>
<sst xmlns="http://schemas.openxmlformats.org/spreadsheetml/2006/main" count="100" uniqueCount="54">
  <si>
    <t>序号</t>
  </si>
  <si>
    <t>公司名称</t>
  </si>
  <si>
    <t>航班数量</t>
  </si>
  <si>
    <t>成都航空</t>
  </si>
  <si>
    <t>春秋航空</t>
  </si>
  <si>
    <t>东海航空</t>
  </si>
  <si>
    <t>多彩航空</t>
  </si>
  <si>
    <t>广西北部湾航空</t>
  </si>
  <si>
    <t>海南航空</t>
  </si>
  <si>
    <t>河北航空</t>
  </si>
  <si>
    <t>昆明航空</t>
  </si>
  <si>
    <t>青岛航空</t>
  </si>
  <si>
    <t>厦门航空</t>
  </si>
  <si>
    <t>山东航空</t>
  </si>
  <si>
    <t>上海吉祥航空</t>
  </si>
  <si>
    <t>深圳航空</t>
  </si>
  <si>
    <t>四川航空</t>
  </si>
  <si>
    <t>天津航空</t>
  </si>
  <si>
    <t>乌鲁木齐航空</t>
  </si>
  <si>
    <t>西部航空</t>
  </si>
  <si>
    <t>祥鹏航空</t>
  </si>
  <si>
    <t>东方航空</t>
  </si>
  <si>
    <t>国际航空</t>
  </si>
  <si>
    <t>中国联合航空</t>
  </si>
  <si>
    <t>南方航空</t>
  </si>
  <si>
    <t>重庆航空</t>
  </si>
  <si>
    <t>合计</t>
  </si>
  <si>
    <t>补贴总额</t>
  </si>
  <si>
    <t>小计</t>
  </si>
  <si>
    <t>附件</t>
  </si>
  <si>
    <t>市级</t>
  </si>
  <si>
    <t>中央部分</t>
  </si>
  <si>
    <t>地方部分</t>
  </si>
  <si>
    <t>渝北区</t>
  </si>
  <si>
    <t>江北</t>
  </si>
  <si>
    <t>万州</t>
  </si>
  <si>
    <t>黔江</t>
  </si>
  <si>
    <t>始发机场</t>
  </si>
  <si>
    <t>巫山</t>
  </si>
  <si>
    <t>浙江长龙航空</t>
  </si>
  <si>
    <t>小计</t>
  </si>
  <si>
    <t>国内客运航班补贴资金明细表（第3-9期）</t>
    <phoneticPr fontId="6" type="noConversion"/>
  </si>
  <si>
    <t>奥凯航空</t>
  </si>
  <si>
    <t>首都航空</t>
  </si>
  <si>
    <t>桂林航空</t>
  </si>
  <si>
    <t>仙女山</t>
  </si>
  <si>
    <t>上海航空</t>
  </si>
  <si>
    <t>瑞丽航空</t>
  </si>
  <si>
    <t>长安航空</t>
  </si>
  <si>
    <t>华夏航空</t>
    <phoneticPr fontId="9" type="noConversion"/>
  </si>
  <si>
    <t>龙江航空</t>
  </si>
  <si>
    <t>福州航空</t>
    <phoneticPr fontId="6" type="noConversion"/>
  </si>
  <si>
    <t>单位：班、万元</t>
    <phoneticPr fontId="6" type="noConversion"/>
  </si>
  <si>
    <t>仙女山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</si>
</sst>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0_ "/>
  </numFmts>
  <fonts count="11">
    <font>
      <sz val="11"/>
      <name val="等线"/>
    </font>
    <font>
      <sz val="11"/>
      <color rgb="FF000000"/>
      <name val="方正仿宋_GBK"/>
      <family val="4"/>
      <charset val="134"/>
    </font>
    <font>
      <sz val="14"/>
      <color rgb="FF000000"/>
      <name val="方正黑体_GBK"/>
      <family val="4"/>
      <charset val="134"/>
    </font>
    <font>
      <b/>
      <sz val="18"/>
      <color rgb="FF000000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sz val="11"/>
      <color rgb="FF000000"/>
      <name val="方正黑体_GBK"/>
      <family val="4"/>
      <charset val="134"/>
    </font>
    <font>
      <sz val="9"/>
      <name val="宋体"/>
      <family val="3"/>
      <charset val="134"/>
    </font>
    <font>
      <sz val="18"/>
      <color rgb="FF000000"/>
      <name val="方正小标宋_GBK"/>
      <family val="4"/>
      <charset val="134"/>
    </font>
    <font>
      <sz val="10"/>
      <color theme="1"/>
      <name val="Microsoft YaHei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showZeros="0" tabSelected="1" workbookViewId="0">
      <selection activeCell="E75" sqref="E75"/>
    </sheetView>
  </sheetViews>
  <sheetFormatPr defaultColWidth="10" defaultRowHeight="14.5"/>
  <cols>
    <col min="1" max="1" width="8.58203125" style="2" customWidth="1"/>
    <col min="2" max="2" width="17.33203125" style="1" customWidth="1"/>
    <col min="3" max="3" width="12.33203125" style="1" customWidth="1"/>
    <col min="4" max="4" width="12.33203125" style="2" customWidth="1"/>
    <col min="5" max="7" width="17.33203125" style="3" customWidth="1"/>
    <col min="8" max="8" width="13.9140625" style="3" customWidth="1"/>
    <col min="9" max="9" width="17.25" style="3" customWidth="1"/>
    <col min="10" max="222" width="10" style="1"/>
    <col min="223" max="223" width="8.58203125" style="1" customWidth="1"/>
    <col min="224" max="224" width="17.33203125" style="1" customWidth="1"/>
    <col min="225" max="225" width="12.33203125" style="1" customWidth="1"/>
    <col min="226" max="229" width="17.33203125" style="1" customWidth="1"/>
    <col min="230" max="230" width="15" style="1" customWidth="1"/>
    <col min="231" max="232" width="17.33203125" style="1" customWidth="1"/>
    <col min="233" max="233" width="15.08203125" style="1" customWidth="1"/>
    <col min="234" max="236" width="17.33203125" style="1" customWidth="1"/>
    <col min="237" max="237" width="32.25" style="1" customWidth="1"/>
    <col min="238" max="478" width="10" style="1"/>
    <col min="479" max="479" width="8.58203125" style="1" customWidth="1"/>
    <col min="480" max="480" width="17.33203125" style="1" customWidth="1"/>
    <col min="481" max="481" width="12.33203125" style="1" customWidth="1"/>
    <col min="482" max="485" width="17.33203125" style="1" customWidth="1"/>
    <col min="486" max="486" width="15" style="1" customWidth="1"/>
    <col min="487" max="488" width="17.33203125" style="1" customWidth="1"/>
    <col min="489" max="489" width="15.08203125" style="1" customWidth="1"/>
    <col min="490" max="492" width="17.33203125" style="1" customWidth="1"/>
    <col min="493" max="493" width="32.25" style="1" customWidth="1"/>
    <col min="494" max="734" width="10" style="1"/>
    <col min="735" max="735" width="8.58203125" style="1" customWidth="1"/>
    <col min="736" max="736" width="17.33203125" style="1" customWidth="1"/>
    <col min="737" max="737" width="12.33203125" style="1" customWidth="1"/>
    <col min="738" max="741" width="17.33203125" style="1" customWidth="1"/>
    <col min="742" max="742" width="15" style="1" customWidth="1"/>
    <col min="743" max="744" width="17.33203125" style="1" customWidth="1"/>
    <col min="745" max="745" width="15.08203125" style="1" customWidth="1"/>
    <col min="746" max="748" width="17.33203125" style="1" customWidth="1"/>
    <col min="749" max="749" width="32.25" style="1" customWidth="1"/>
    <col min="750" max="990" width="10" style="1"/>
    <col min="991" max="991" width="8.58203125" style="1" customWidth="1"/>
    <col min="992" max="992" width="17.33203125" style="1" customWidth="1"/>
    <col min="993" max="993" width="12.33203125" style="1" customWidth="1"/>
    <col min="994" max="997" width="17.33203125" style="1" customWidth="1"/>
    <col min="998" max="998" width="15" style="1" customWidth="1"/>
    <col min="999" max="1000" width="17.33203125" style="1" customWidth="1"/>
    <col min="1001" max="1001" width="15.08203125" style="1" customWidth="1"/>
    <col min="1002" max="1004" width="17.33203125" style="1" customWidth="1"/>
    <col min="1005" max="1005" width="32.25" style="1" customWidth="1"/>
    <col min="1006" max="1246" width="10" style="1"/>
    <col min="1247" max="1247" width="8.58203125" style="1" customWidth="1"/>
    <col min="1248" max="1248" width="17.33203125" style="1" customWidth="1"/>
    <col min="1249" max="1249" width="12.33203125" style="1" customWidth="1"/>
    <col min="1250" max="1253" width="17.33203125" style="1" customWidth="1"/>
    <col min="1254" max="1254" width="15" style="1" customWidth="1"/>
    <col min="1255" max="1256" width="17.33203125" style="1" customWidth="1"/>
    <col min="1257" max="1257" width="15.08203125" style="1" customWidth="1"/>
    <col min="1258" max="1260" width="17.33203125" style="1" customWidth="1"/>
    <col min="1261" max="1261" width="32.25" style="1" customWidth="1"/>
    <col min="1262" max="1502" width="10" style="1"/>
    <col min="1503" max="1503" width="8.58203125" style="1" customWidth="1"/>
    <col min="1504" max="1504" width="17.33203125" style="1" customWidth="1"/>
    <col min="1505" max="1505" width="12.33203125" style="1" customWidth="1"/>
    <col min="1506" max="1509" width="17.33203125" style="1" customWidth="1"/>
    <col min="1510" max="1510" width="15" style="1" customWidth="1"/>
    <col min="1511" max="1512" width="17.33203125" style="1" customWidth="1"/>
    <col min="1513" max="1513" width="15.08203125" style="1" customWidth="1"/>
    <col min="1514" max="1516" width="17.33203125" style="1" customWidth="1"/>
    <col min="1517" max="1517" width="32.25" style="1" customWidth="1"/>
    <col min="1518" max="1758" width="10" style="1"/>
    <col min="1759" max="1759" width="8.58203125" style="1" customWidth="1"/>
    <col min="1760" max="1760" width="17.33203125" style="1" customWidth="1"/>
    <col min="1761" max="1761" width="12.33203125" style="1" customWidth="1"/>
    <col min="1762" max="1765" width="17.33203125" style="1" customWidth="1"/>
    <col min="1766" max="1766" width="15" style="1" customWidth="1"/>
    <col min="1767" max="1768" width="17.33203125" style="1" customWidth="1"/>
    <col min="1769" max="1769" width="15.08203125" style="1" customWidth="1"/>
    <col min="1770" max="1772" width="17.33203125" style="1" customWidth="1"/>
    <col min="1773" max="1773" width="32.25" style="1" customWidth="1"/>
    <col min="1774" max="2014" width="10" style="1"/>
    <col min="2015" max="2015" width="8.58203125" style="1" customWidth="1"/>
    <col min="2016" max="2016" width="17.33203125" style="1" customWidth="1"/>
    <col min="2017" max="2017" width="12.33203125" style="1" customWidth="1"/>
    <col min="2018" max="2021" width="17.33203125" style="1" customWidth="1"/>
    <col min="2022" max="2022" width="15" style="1" customWidth="1"/>
    <col min="2023" max="2024" width="17.33203125" style="1" customWidth="1"/>
    <col min="2025" max="2025" width="15.08203125" style="1" customWidth="1"/>
    <col min="2026" max="2028" width="17.33203125" style="1" customWidth="1"/>
    <col min="2029" max="2029" width="32.25" style="1" customWidth="1"/>
    <col min="2030" max="2270" width="10" style="1"/>
    <col min="2271" max="2271" width="8.58203125" style="1" customWidth="1"/>
    <col min="2272" max="2272" width="17.33203125" style="1" customWidth="1"/>
    <col min="2273" max="2273" width="12.33203125" style="1" customWidth="1"/>
    <col min="2274" max="2277" width="17.33203125" style="1" customWidth="1"/>
    <col min="2278" max="2278" width="15" style="1" customWidth="1"/>
    <col min="2279" max="2280" width="17.33203125" style="1" customWidth="1"/>
    <col min="2281" max="2281" width="15.08203125" style="1" customWidth="1"/>
    <col min="2282" max="2284" width="17.33203125" style="1" customWidth="1"/>
    <col min="2285" max="2285" width="32.25" style="1" customWidth="1"/>
    <col min="2286" max="2526" width="10" style="1"/>
    <col min="2527" max="2527" width="8.58203125" style="1" customWidth="1"/>
    <col min="2528" max="2528" width="17.33203125" style="1" customWidth="1"/>
    <col min="2529" max="2529" width="12.33203125" style="1" customWidth="1"/>
    <col min="2530" max="2533" width="17.33203125" style="1" customWidth="1"/>
    <col min="2534" max="2534" width="15" style="1" customWidth="1"/>
    <col min="2535" max="2536" width="17.33203125" style="1" customWidth="1"/>
    <col min="2537" max="2537" width="15.08203125" style="1" customWidth="1"/>
    <col min="2538" max="2540" width="17.33203125" style="1" customWidth="1"/>
    <col min="2541" max="2541" width="32.25" style="1" customWidth="1"/>
    <col min="2542" max="2782" width="10" style="1"/>
    <col min="2783" max="2783" width="8.58203125" style="1" customWidth="1"/>
    <col min="2784" max="2784" width="17.33203125" style="1" customWidth="1"/>
    <col min="2785" max="2785" width="12.33203125" style="1" customWidth="1"/>
    <col min="2786" max="2789" width="17.33203125" style="1" customWidth="1"/>
    <col min="2790" max="2790" width="15" style="1" customWidth="1"/>
    <col min="2791" max="2792" width="17.33203125" style="1" customWidth="1"/>
    <col min="2793" max="2793" width="15.08203125" style="1" customWidth="1"/>
    <col min="2794" max="2796" width="17.33203125" style="1" customWidth="1"/>
    <col min="2797" max="2797" width="32.25" style="1" customWidth="1"/>
    <col min="2798" max="3038" width="10" style="1"/>
    <col min="3039" max="3039" width="8.58203125" style="1" customWidth="1"/>
    <col min="3040" max="3040" width="17.33203125" style="1" customWidth="1"/>
    <col min="3041" max="3041" width="12.33203125" style="1" customWidth="1"/>
    <col min="3042" max="3045" width="17.33203125" style="1" customWidth="1"/>
    <col min="3046" max="3046" width="15" style="1" customWidth="1"/>
    <col min="3047" max="3048" width="17.33203125" style="1" customWidth="1"/>
    <col min="3049" max="3049" width="15.08203125" style="1" customWidth="1"/>
    <col min="3050" max="3052" width="17.33203125" style="1" customWidth="1"/>
    <col min="3053" max="3053" width="32.25" style="1" customWidth="1"/>
    <col min="3054" max="3294" width="10" style="1"/>
    <col min="3295" max="3295" width="8.58203125" style="1" customWidth="1"/>
    <col min="3296" max="3296" width="17.33203125" style="1" customWidth="1"/>
    <col min="3297" max="3297" width="12.33203125" style="1" customWidth="1"/>
    <col min="3298" max="3301" width="17.33203125" style="1" customWidth="1"/>
    <col min="3302" max="3302" width="15" style="1" customWidth="1"/>
    <col min="3303" max="3304" width="17.33203125" style="1" customWidth="1"/>
    <col min="3305" max="3305" width="15.08203125" style="1" customWidth="1"/>
    <col min="3306" max="3308" width="17.33203125" style="1" customWidth="1"/>
    <col min="3309" max="3309" width="32.25" style="1" customWidth="1"/>
    <col min="3310" max="3550" width="10" style="1"/>
    <col min="3551" max="3551" width="8.58203125" style="1" customWidth="1"/>
    <col min="3552" max="3552" width="17.33203125" style="1" customWidth="1"/>
    <col min="3553" max="3553" width="12.33203125" style="1" customWidth="1"/>
    <col min="3554" max="3557" width="17.33203125" style="1" customWidth="1"/>
    <col min="3558" max="3558" width="15" style="1" customWidth="1"/>
    <col min="3559" max="3560" width="17.33203125" style="1" customWidth="1"/>
    <col min="3561" max="3561" width="15.08203125" style="1" customWidth="1"/>
    <col min="3562" max="3564" width="17.33203125" style="1" customWidth="1"/>
    <col min="3565" max="3565" width="32.25" style="1" customWidth="1"/>
    <col min="3566" max="3806" width="10" style="1"/>
    <col min="3807" max="3807" width="8.58203125" style="1" customWidth="1"/>
    <col min="3808" max="3808" width="17.33203125" style="1" customWidth="1"/>
    <col min="3809" max="3809" width="12.33203125" style="1" customWidth="1"/>
    <col min="3810" max="3813" width="17.33203125" style="1" customWidth="1"/>
    <col min="3814" max="3814" width="15" style="1" customWidth="1"/>
    <col min="3815" max="3816" width="17.33203125" style="1" customWidth="1"/>
    <col min="3817" max="3817" width="15.08203125" style="1" customWidth="1"/>
    <col min="3818" max="3820" width="17.33203125" style="1" customWidth="1"/>
    <col min="3821" max="3821" width="32.25" style="1" customWidth="1"/>
    <col min="3822" max="4062" width="10" style="1"/>
    <col min="4063" max="4063" width="8.58203125" style="1" customWidth="1"/>
    <col min="4064" max="4064" width="17.33203125" style="1" customWidth="1"/>
    <col min="4065" max="4065" width="12.33203125" style="1" customWidth="1"/>
    <col min="4066" max="4069" width="17.33203125" style="1" customWidth="1"/>
    <col min="4070" max="4070" width="15" style="1" customWidth="1"/>
    <col min="4071" max="4072" width="17.33203125" style="1" customWidth="1"/>
    <col min="4073" max="4073" width="15.08203125" style="1" customWidth="1"/>
    <col min="4074" max="4076" width="17.33203125" style="1" customWidth="1"/>
    <col min="4077" max="4077" width="32.25" style="1" customWidth="1"/>
    <col min="4078" max="4318" width="10" style="1"/>
    <col min="4319" max="4319" width="8.58203125" style="1" customWidth="1"/>
    <col min="4320" max="4320" width="17.33203125" style="1" customWidth="1"/>
    <col min="4321" max="4321" width="12.33203125" style="1" customWidth="1"/>
    <col min="4322" max="4325" width="17.33203125" style="1" customWidth="1"/>
    <col min="4326" max="4326" width="15" style="1" customWidth="1"/>
    <col min="4327" max="4328" width="17.33203125" style="1" customWidth="1"/>
    <col min="4329" max="4329" width="15.08203125" style="1" customWidth="1"/>
    <col min="4330" max="4332" width="17.33203125" style="1" customWidth="1"/>
    <col min="4333" max="4333" width="32.25" style="1" customWidth="1"/>
    <col min="4334" max="4574" width="10" style="1"/>
    <col min="4575" max="4575" width="8.58203125" style="1" customWidth="1"/>
    <col min="4576" max="4576" width="17.33203125" style="1" customWidth="1"/>
    <col min="4577" max="4577" width="12.33203125" style="1" customWidth="1"/>
    <col min="4578" max="4581" width="17.33203125" style="1" customWidth="1"/>
    <col min="4582" max="4582" width="15" style="1" customWidth="1"/>
    <col min="4583" max="4584" width="17.33203125" style="1" customWidth="1"/>
    <col min="4585" max="4585" width="15.08203125" style="1" customWidth="1"/>
    <col min="4586" max="4588" width="17.33203125" style="1" customWidth="1"/>
    <col min="4589" max="4589" width="32.25" style="1" customWidth="1"/>
    <col min="4590" max="4830" width="10" style="1"/>
    <col min="4831" max="4831" width="8.58203125" style="1" customWidth="1"/>
    <col min="4832" max="4832" width="17.33203125" style="1" customWidth="1"/>
    <col min="4833" max="4833" width="12.33203125" style="1" customWidth="1"/>
    <col min="4834" max="4837" width="17.33203125" style="1" customWidth="1"/>
    <col min="4838" max="4838" width="15" style="1" customWidth="1"/>
    <col min="4839" max="4840" width="17.33203125" style="1" customWidth="1"/>
    <col min="4841" max="4841" width="15.08203125" style="1" customWidth="1"/>
    <col min="4842" max="4844" width="17.33203125" style="1" customWidth="1"/>
    <col min="4845" max="4845" width="32.25" style="1" customWidth="1"/>
    <col min="4846" max="5086" width="10" style="1"/>
    <col min="5087" max="5087" width="8.58203125" style="1" customWidth="1"/>
    <col min="5088" max="5088" width="17.33203125" style="1" customWidth="1"/>
    <col min="5089" max="5089" width="12.33203125" style="1" customWidth="1"/>
    <col min="5090" max="5093" width="17.33203125" style="1" customWidth="1"/>
    <col min="5094" max="5094" width="15" style="1" customWidth="1"/>
    <col min="5095" max="5096" width="17.33203125" style="1" customWidth="1"/>
    <col min="5097" max="5097" width="15.08203125" style="1" customWidth="1"/>
    <col min="5098" max="5100" width="17.33203125" style="1" customWidth="1"/>
    <col min="5101" max="5101" width="32.25" style="1" customWidth="1"/>
    <col min="5102" max="5342" width="10" style="1"/>
    <col min="5343" max="5343" width="8.58203125" style="1" customWidth="1"/>
    <col min="5344" max="5344" width="17.33203125" style="1" customWidth="1"/>
    <col min="5345" max="5345" width="12.33203125" style="1" customWidth="1"/>
    <col min="5346" max="5349" width="17.33203125" style="1" customWidth="1"/>
    <col min="5350" max="5350" width="15" style="1" customWidth="1"/>
    <col min="5351" max="5352" width="17.33203125" style="1" customWidth="1"/>
    <col min="5353" max="5353" width="15.08203125" style="1" customWidth="1"/>
    <col min="5354" max="5356" width="17.33203125" style="1" customWidth="1"/>
    <col min="5357" max="5357" width="32.25" style="1" customWidth="1"/>
    <col min="5358" max="5598" width="10" style="1"/>
    <col min="5599" max="5599" width="8.58203125" style="1" customWidth="1"/>
    <col min="5600" max="5600" width="17.33203125" style="1" customWidth="1"/>
    <col min="5601" max="5601" width="12.33203125" style="1" customWidth="1"/>
    <col min="5602" max="5605" width="17.33203125" style="1" customWidth="1"/>
    <col min="5606" max="5606" width="15" style="1" customWidth="1"/>
    <col min="5607" max="5608" width="17.33203125" style="1" customWidth="1"/>
    <col min="5609" max="5609" width="15.08203125" style="1" customWidth="1"/>
    <col min="5610" max="5612" width="17.33203125" style="1" customWidth="1"/>
    <col min="5613" max="5613" width="32.25" style="1" customWidth="1"/>
    <col min="5614" max="5854" width="10" style="1"/>
    <col min="5855" max="5855" width="8.58203125" style="1" customWidth="1"/>
    <col min="5856" max="5856" width="17.33203125" style="1" customWidth="1"/>
    <col min="5857" max="5857" width="12.33203125" style="1" customWidth="1"/>
    <col min="5858" max="5861" width="17.33203125" style="1" customWidth="1"/>
    <col min="5862" max="5862" width="15" style="1" customWidth="1"/>
    <col min="5863" max="5864" width="17.33203125" style="1" customWidth="1"/>
    <col min="5865" max="5865" width="15.08203125" style="1" customWidth="1"/>
    <col min="5866" max="5868" width="17.33203125" style="1" customWidth="1"/>
    <col min="5869" max="5869" width="32.25" style="1" customWidth="1"/>
    <col min="5870" max="6110" width="10" style="1"/>
    <col min="6111" max="6111" width="8.58203125" style="1" customWidth="1"/>
    <col min="6112" max="6112" width="17.33203125" style="1" customWidth="1"/>
    <col min="6113" max="6113" width="12.33203125" style="1" customWidth="1"/>
    <col min="6114" max="6117" width="17.33203125" style="1" customWidth="1"/>
    <col min="6118" max="6118" width="15" style="1" customWidth="1"/>
    <col min="6119" max="6120" width="17.33203125" style="1" customWidth="1"/>
    <col min="6121" max="6121" width="15.08203125" style="1" customWidth="1"/>
    <col min="6122" max="6124" width="17.33203125" style="1" customWidth="1"/>
    <col min="6125" max="6125" width="32.25" style="1" customWidth="1"/>
    <col min="6126" max="6366" width="10" style="1"/>
    <col min="6367" max="6367" width="8.58203125" style="1" customWidth="1"/>
    <col min="6368" max="6368" width="17.33203125" style="1" customWidth="1"/>
    <col min="6369" max="6369" width="12.33203125" style="1" customWidth="1"/>
    <col min="6370" max="6373" width="17.33203125" style="1" customWidth="1"/>
    <col min="6374" max="6374" width="15" style="1" customWidth="1"/>
    <col min="6375" max="6376" width="17.33203125" style="1" customWidth="1"/>
    <col min="6377" max="6377" width="15.08203125" style="1" customWidth="1"/>
    <col min="6378" max="6380" width="17.33203125" style="1" customWidth="1"/>
    <col min="6381" max="6381" width="32.25" style="1" customWidth="1"/>
    <col min="6382" max="6622" width="10" style="1"/>
    <col min="6623" max="6623" width="8.58203125" style="1" customWidth="1"/>
    <col min="6624" max="6624" width="17.33203125" style="1" customWidth="1"/>
    <col min="6625" max="6625" width="12.33203125" style="1" customWidth="1"/>
    <col min="6626" max="6629" width="17.33203125" style="1" customWidth="1"/>
    <col min="6630" max="6630" width="15" style="1" customWidth="1"/>
    <col min="6631" max="6632" width="17.33203125" style="1" customWidth="1"/>
    <col min="6633" max="6633" width="15.08203125" style="1" customWidth="1"/>
    <col min="6634" max="6636" width="17.33203125" style="1" customWidth="1"/>
    <col min="6637" max="6637" width="32.25" style="1" customWidth="1"/>
    <col min="6638" max="6878" width="10" style="1"/>
    <col min="6879" max="6879" width="8.58203125" style="1" customWidth="1"/>
    <col min="6880" max="6880" width="17.33203125" style="1" customWidth="1"/>
    <col min="6881" max="6881" width="12.33203125" style="1" customWidth="1"/>
    <col min="6882" max="6885" width="17.33203125" style="1" customWidth="1"/>
    <col min="6886" max="6886" width="15" style="1" customWidth="1"/>
    <col min="6887" max="6888" width="17.33203125" style="1" customWidth="1"/>
    <col min="6889" max="6889" width="15.08203125" style="1" customWidth="1"/>
    <col min="6890" max="6892" width="17.33203125" style="1" customWidth="1"/>
    <col min="6893" max="6893" width="32.25" style="1" customWidth="1"/>
    <col min="6894" max="7134" width="10" style="1"/>
    <col min="7135" max="7135" width="8.58203125" style="1" customWidth="1"/>
    <col min="7136" max="7136" width="17.33203125" style="1" customWidth="1"/>
    <col min="7137" max="7137" width="12.33203125" style="1" customWidth="1"/>
    <col min="7138" max="7141" width="17.33203125" style="1" customWidth="1"/>
    <col min="7142" max="7142" width="15" style="1" customWidth="1"/>
    <col min="7143" max="7144" width="17.33203125" style="1" customWidth="1"/>
    <col min="7145" max="7145" width="15.08203125" style="1" customWidth="1"/>
    <col min="7146" max="7148" width="17.33203125" style="1" customWidth="1"/>
    <col min="7149" max="7149" width="32.25" style="1" customWidth="1"/>
    <col min="7150" max="7390" width="10" style="1"/>
    <col min="7391" max="7391" width="8.58203125" style="1" customWidth="1"/>
    <col min="7392" max="7392" width="17.33203125" style="1" customWidth="1"/>
    <col min="7393" max="7393" width="12.33203125" style="1" customWidth="1"/>
    <col min="7394" max="7397" width="17.33203125" style="1" customWidth="1"/>
    <col min="7398" max="7398" width="15" style="1" customWidth="1"/>
    <col min="7399" max="7400" width="17.33203125" style="1" customWidth="1"/>
    <col min="7401" max="7401" width="15.08203125" style="1" customWidth="1"/>
    <col min="7402" max="7404" width="17.33203125" style="1" customWidth="1"/>
    <col min="7405" max="7405" width="32.25" style="1" customWidth="1"/>
    <col min="7406" max="7646" width="10" style="1"/>
    <col min="7647" max="7647" width="8.58203125" style="1" customWidth="1"/>
    <col min="7648" max="7648" width="17.33203125" style="1" customWidth="1"/>
    <col min="7649" max="7649" width="12.33203125" style="1" customWidth="1"/>
    <col min="7650" max="7653" width="17.33203125" style="1" customWidth="1"/>
    <col min="7654" max="7654" width="15" style="1" customWidth="1"/>
    <col min="7655" max="7656" width="17.33203125" style="1" customWidth="1"/>
    <col min="7657" max="7657" width="15.08203125" style="1" customWidth="1"/>
    <col min="7658" max="7660" width="17.33203125" style="1" customWidth="1"/>
    <col min="7661" max="7661" width="32.25" style="1" customWidth="1"/>
    <col min="7662" max="7902" width="10" style="1"/>
    <col min="7903" max="7903" width="8.58203125" style="1" customWidth="1"/>
    <col min="7904" max="7904" width="17.33203125" style="1" customWidth="1"/>
    <col min="7905" max="7905" width="12.33203125" style="1" customWidth="1"/>
    <col min="7906" max="7909" width="17.33203125" style="1" customWidth="1"/>
    <col min="7910" max="7910" width="15" style="1" customWidth="1"/>
    <col min="7911" max="7912" width="17.33203125" style="1" customWidth="1"/>
    <col min="7913" max="7913" width="15.08203125" style="1" customWidth="1"/>
    <col min="7914" max="7916" width="17.33203125" style="1" customWidth="1"/>
    <col min="7917" max="7917" width="32.25" style="1" customWidth="1"/>
    <col min="7918" max="8158" width="10" style="1"/>
    <col min="8159" max="8159" width="8.58203125" style="1" customWidth="1"/>
    <col min="8160" max="8160" width="17.33203125" style="1" customWidth="1"/>
    <col min="8161" max="8161" width="12.33203125" style="1" customWidth="1"/>
    <col min="8162" max="8165" width="17.33203125" style="1" customWidth="1"/>
    <col min="8166" max="8166" width="15" style="1" customWidth="1"/>
    <col min="8167" max="8168" width="17.33203125" style="1" customWidth="1"/>
    <col min="8169" max="8169" width="15.08203125" style="1" customWidth="1"/>
    <col min="8170" max="8172" width="17.33203125" style="1" customWidth="1"/>
    <col min="8173" max="8173" width="32.25" style="1" customWidth="1"/>
    <col min="8174" max="8414" width="10" style="1"/>
    <col min="8415" max="8415" width="8.58203125" style="1" customWidth="1"/>
    <col min="8416" max="8416" width="17.33203125" style="1" customWidth="1"/>
    <col min="8417" max="8417" width="12.33203125" style="1" customWidth="1"/>
    <col min="8418" max="8421" width="17.33203125" style="1" customWidth="1"/>
    <col min="8422" max="8422" width="15" style="1" customWidth="1"/>
    <col min="8423" max="8424" width="17.33203125" style="1" customWidth="1"/>
    <col min="8425" max="8425" width="15.08203125" style="1" customWidth="1"/>
    <col min="8426" max="8428" width="17.33203125" style="1" customWidth="1"/>
    <col min="8429" max="8429" width="32.25" style="1" customWidth="1"/>
    <col min="8430" max="8670" width="10" style="1"/>
    <col min="8671" max="8671" width="8.58203125" style="1" customWidth="1"/>
    <col min="8672" max="8672" width="17.33203125" style="1" customWidth="1"/>
    <col min="8673" max="8673" width="12.33203125" style="1" customWidth="1"/>
    <col min="8674" max="8677" width="17.33203125" style="1" customWidth="1"/>
    <col min="8678" max="8678" width="15" style="1" customWidth="1"/>
    <col min="8679" max="8680" width="17.33203125" style="1" customWidth="1"/>
    <col min="8681" max="8681" width="15.08203125" style="1" customWidth="1"/>
    <col min="8682" max="8684" width="17.33203125" style="1" customWidth="1"/>
    <col min="8685" max="8685" width="32.25" style="1" customWidth="1"/>
    <col min="8686" max="8926" width="10" style="1"/>
    <col min="8927" max="8927" width="8.58203125" style="1" customWidth="1"/>
    <col min="8928" max="8928" width="17.33203125" style="1" customWidth="1"/>
    <col min="8929" max="8929" width="12.33203125" style="1" customWidth="1"/>
    <col min="8930" max="8933" width="17.33203125" style="1" customWidth="1"/>
    <col min="8934" max="8934" width="15" style="1" customWidth="1"/>
    <col min="8935" max="8936" width="17.33203125" style="1" customWidth="1"/>
    <col min="8937" max="8937" width="15.08203125" style="1" customWidth="1"/>
    <col min="8938" max="8940" width="17.33203125" style="1" customWidth="1"/>
    <col min="8941" max="8941" width="32.25" style="1" customWidth="1"/>
    <col min="8942" max="9182" width="10" style="1"/>
    <col min="9183" max="9183" width="8.58203125" style="1" customWidth="1"/>
    <col min="9184" max="9184" width="17.33203125" style="1" customWidth="1"/>
    <col min="9185" max="9185" width="12.33203125" style="1" customWidth="1"/>
    <col min="9186" max="9189" width="17.33203125" style="1" customWidth="1"/>
    <col min="9190" max="9190" width="15" style="1" customWidth="1"/>
    <col min="9191" max="9192" width="17.33203125" style="1" customWidth="1"/>
    <col min="9193" max="9193" width="15.08203125" style="1" customWidth="1"/>
    <col min="9194" max="9196" width="17.33203125" style="1" customWidth="1"/>
    <col min="9197" max="9197" width="32.25" style="1" customWidth="1"/>
    <col min="9198" max="9438" width="10" style="1"/>
    <col min="9439" max="9439" width="8.58203125" style="1" customWidth="1"/>
    <col min="9440" max="9440" width="17.33203125" style="1" customWidth="1"/>
    <col min="9441" max="9441" width="12.33203125" style="1" customWidth="1"/>
    <col min="9442" max="9445" width="17.33203125" style="1" customWidth="1"/>
    <col min="9446" max="9446" width="15" style="1" customWidth="1"/>
    <col min="9447" max="9448" width="17.33203125" style="1" customWidth="1"/>
    <col min="9449" max="9449" width="15.08203125" style="1" customWidth="1"/>
    <col min="9450" max="9452" width="17.33203125" style="1" customWidth="1"/>
    <col min="9453" max="9453" width="32.25" style="1" customWidth="1"/>
    <col min="9454" max="9694" width="10" style="1"/>
    <col min="9695" max="9695" width="8.58203125" style="1" customWidth="1"/>
    <col min="9696" max="9696" width="17.33203125" style="1" customWidth="1"/>
    <col min="9697" max="9697" width="12.33203125" style="1" customWidth="1"/>
    <col min="9698" max="9701" width="17.33203125" style="1" customWidth="1"/>
    <col min="9702" max="9702" width="15" style="1" customWidth="1"/>
    <col min="9703" max="9704" width="17.33203125" style="1" customWidth="1"/>
    <col min="9705" max="9705" width="15.08203125" style="1" customWidth="1"/>
    <col min="9706" max="9708" width="17.33203125" style="1" customWidth="1"/>
    <col min="9709" max="9709" width="32.25" style="1" customWidth="1"/>
    <col min="9710" max="9950" width="10" style="1"/>
    <col min="9951" max="9951" width="8.58203125" style="1" customWidth="1"/>
    <col min="9952" max="9952" width="17.33203125" style="1" customWidth="1"/>
    <col min="9953" max="9953" width="12.33203125" style="1" customWidth="1"/>
    <col min="9954" max="9957" width="17.33203125" style="1" customWidth="1"/>
    <col min="9958" max="9958" width="15" style="1" customWidth="1"/>
    <col min="9959" max="9960" width="17.33203125" style="1" customWidth="1"/>
    <col min="9961" max="9961" width="15.08203125" style="1" customWidth="1"/>
    <col min="9962" max="9964" width="17.33203125" style="1" customWidth="1"/>
    <col min="9965" max="9965" width="32.25" style="1" customWidth="1"/>
    <col min="9966" max="10206" width="10" style="1"/>
    <col min="10207" max="10207" width="8.58203125" style="1" customWidth="1"/>
    <col min="10208" max="10208" width="17.33203125" style="1" customWidth="1"/>
    <col min="10209" max="10209" width="12.33203125" style="1" customWidth="1"/>
    <col min="10210" max="10213" width="17.33203125" style="1" customWidth="1"/>
    <col min="10214" max="10214" width="15" style="1" customWidth="1"/>
    <col min="10215" max="10216" width="17.33203125" style="1" customWidth="1"/>
    <col min="10217" max="10217" width="15.08203125" style="1" customWidth="1"/>
    <col min="10218" max="10220" width="17.33203125" style="1" customWidth="1"/>
    <col min="10221" max="10221" width="32.25" style="1" customWidth="1"/>
    <col min="10222" max="10462" width="10" style="1"/>
    <col min="10463" max="10463" width="8.58203125" style="1" customWidth="1"/>
    <col min="10464" max="10464" width="17.33203125" style="1" customWidth="1"/>
    <col min="10465" max="10465" width="12.33203125" style="1" customWidth="1"/>
    <col min="10466" max="10469" width="17.33203125" style="1" customWidth="1"/>
    <col min="10470" max="10470" width="15" style="1" customWidth="1"/>
    <col min="10471" max="10472" width="17.33203125" style="1" customWidth="1"/>
    <col min="10473" max="10473" width="15.08203125" style="1" customWidth="1"/>
    <col min="10474" max="10476" width="17.33203125" style="1" customWidth="1"/>
    <col min="10477" max="10477" width="32.25" style="1" customWidth="1"/>
    <col min="10478" max="10718" width="10" style="1"/>
    <col min="10719" max="10719" width="8.58203125" style="1" customWidth="1"/>
    <col min="10720" max="10720" width="17.33203125" style="1" customWidth="1"/>
    <col min="10721" max="10721" width="12.33203125" style="1" customWidth="1"/>
    <col min="10722" max="10725" width="17.33203125" style="1" customWidth="1"/>
    <col min="10726" max="10726" width="15" style="1" customWidth="1"/>
    <col min="10727" max="10728" width="17.33203125" style="1" customWidth="1"/>
    <col min="10729" max="10729" width="15.08203125" style="1" customWidth="1"/>
    <col min="10730" max="10732" width="17.33203125" style="1" customWidth="1"/>
    <col min="10733" max="10733" width="32.25" style="1" customWidth="1"/>
    <col min="10734" max="10974" width="10" style="1"/>
    <col min="10975" max="10975" width="8.58203125" style="1" customWidth="1"/>
    <col min="10976" max="10976" width="17.33203125" style="1" customWidth="1"/>
    <col min="10977" max="10977" width="12.33203125" style="1" customWidth="1"/>
    <col min="10978" max="10981" width="17.33203125" style="1" customWidth="1"/>
    <col min="10982" max="10982" width="15" style="1" customWidth="1"/>
    <col min="10983" max="10984" width="17.33203125" style="1" customWidth="1"/>
    <col min="10985" max="10985" width="15.08203125" style="1" customWidth="1"/>
    <col min="10986" max="10988" width="17.33203125" style="1" customWidth="1"/>
    <col min="10989" max="10989" width="32.25" style="1" customWidth="1"/>
    <col min="10990" max="11230" width="10" style="1"/>
    <col min="11231" max="11231" width="8.58203125" style="1" customWidth="1"/>
    <col min="11232" max="11232" width="17.33203125" style="1" customWidth="1"/>
    <col min="11233" max="11233" width="12.33203125" style="1" customWidth="1"/>
    <col min="11234" max="11237" width="17.33203125" style="1" customWidth="1"/>
    <col min="11238" max="11238" width="15" style="1" customWidth="1"/>
    <col min="11239" max="11240" width="17.33203125" style="1" customWidth="1"/>
    <col min="11241" max="11241" width="15.08203125" style="1" customWidth="1"/>
    <col min="11242" max="11244" width="17.33203125" style="1" customWidth="1"/>
    <col min="11245" max="11245" width="32.25" style="1" customWidth="1"/>
    <col min="11246" max="11486" width="10" style="1"/>
    <col min="11487" max="11487" width="8.58203125" style="1" customWidth="1"/>
    <col min="11488" max="11488" width="17.33203125" style="1" customWidth="1"/>
    <col min="11489" max="11489" width="12.33203125" style="1" customWidth="1"/>
    <col min="11490" max="11493" width="17.33203125" style="1" customWidth="1"/>
    <col min="11494" max="11494" width="15" style="1" customWidth="1"/>
    <col min="11495" max="11496" width="17.33203125" style="1" customWidth="1"/>
    <col min="11497" max="11497" width="15.08203125" style="1" customWidth="1"/>
    <col min="11498" max="11500" width="17.33203125" style="1" customWidth="1"/>
    <col min="11501" max="11501" width="32.25" style="1" customWidth="1"/>
    <col min="11502" max="11742" width="10" style="1"/>
    <col min="11743" max="11743" width="8.58203125" style="1" customWidth="1"/>
    <col min="11744" max="11744" width="17.33203125" style="1" customWidth="1"/>
    <col min="11745" max="11745" width="12.33203125" style="1" customWidth="1"/>
    <col min="11746" max="11749" width="17.33203125" style="1" customWidth="1"/>
    <col min="11750" max="11750" width="15" style="1" customWidth="1"/>
    <col min="11751" max="11752" width="17.33203125" style="1" customWidth="1"/>
    <col min="11753" max="11753" width="15.08203125" style="1" customWidth="1"/>
    <col min="11754" max="11756" width="17.33203125" style="1" customWidth="1"/>
    <col min="11757" max="11757" width="32.25" style="1" customWidth="1"/>
    <col min="11758" max="11998" width="10" style="1"/>
    <col min="11999" max="11999" width="8.58203125" style="1" customWidth="1"/>
    <col min="12000" max="12000" width="17.33203125" style="1" customWidth="1"/>
    <col min="12001" max="12001" width="12.33203125" style="1" customWidth="1"/>
    <col min="12002" max="12005" width="17.33203125" style="1" customWidth="1"/>
    <col min="12006" max="12006" width="15" style="1" customWidth="1"/>
    <col min="12007" max="12008" width="17.33203125" style="1" customWidth="1"/>
    <col min="12009" max="12009" width="15.08203125" style="1" customWidth="1"/>
    <col min="12010" max="12012" width="17.33203125" style="1" customWidth="1"/>
    <col min="12013" max="12013" width="32.25" style="1" customWidth="1"/>
    <col min="12014" max="12254" width="10" style="1"/>
    <col min="12255" max="12255" width="8.58203125" style="1" customWidth="1"/>
    <col min="12256" max="12256" width="17.33203125" style="1" customWidth="1"/>
    <col min="12257" max="12257" width="12.33203125" style="1" customWidth="1"/>
    <col min="12258" max="12261" width="17.33203125" style="1" customWidth="1"/>
    <col min="12262" max="12262" width="15" style="1" customWidth="1"/>
    <col min="12263" max="12264" width="17.33203125" style="1" customWidth="1"/>
    <col min="12265" max="12265" width="15.08203125" style="1" customWidth="1"/>
    <col min="12266" max="12268" width="17.33203125" style="1" customWidth="1"/>
    <col min="12269" max="12269" width="32.25" style="1" customWidth="1"/>
    <col min="12270" max="12510" width="10" style="1"/>
    <col min="12511" max="12511" width="8.58203125" style="1" customWidth="1"/>
    <col min="12512" max="12512" width="17.33203125" style="1" customWidth="1"/>
    <col min="12513" max="12513" width="12.33203125" style="1" customWidth="1"/>
    <col min="12514" max="12517" width="17.33203125" style="1" customWidth="1"/>
    <col min="12518" max="12518" width="15" style="1" customWidth="1"/>
    <col min="12519" max="12520" width="17.33203125" style="1" customWidth="1"/>
    <col min="12521" max="12521" width="15.08203125" style="1" customWidth="1"/>
    <col min="12522" max="12524" width="17.33203125" style="1" customWidth="1"/>
    <col min="12525" max="12525" width="32.25" style="1" customWidth="1"/>
    <col min="12526" max="12766" width="10" style="1"/>
    <col min="12767" max="12767" width="8.58203125" style="1" customWidth="1"/>
    <col min="12768" max="12768" width="17.33203125" style="1" customWidth="1"/>
    <col min="12769" max="12769" width="12.33203125" style="1" customWidth="1"/>
    <col min="12770" max="12773" width="17.33203125" style="1" customWidth="1"/>
    <col min="12774" max="12774" width="15" style="1" customWidth="1"/>
    <col min="12775" max="12776" width="17.33203125" style="1" customWidth="1"/>
    <col min="12777" max="12777" width="15.08203125" style="1" customWidth="1"/>
    <col min="12778" max="12780" width="17.33203125" style="1" customWidth="1"/>
    <col min="12781" max="12781" width="32.25" style="1" customWidth="1"/>
    <col min="12782" max="13022" width="10" style="1"/>
    <col min="13023" max="13023" width="8.58203125" style="1" customWidth="1"/>
    <col min="13024" max="13024" width="17.33203125" style="1" customWidth="1"/>
    <col min="13025" max="13025" width="12.33203125" style="1" customWidth="1"/>
    <col min="13026" max="13029" width="17.33203125" style="1" customWidth="1"/>
    <col min="13030" max="13030" width="15" style="1" customWidth="1"/>
    <col min="13031" max="13032" width="17.33203125" style="1" customWidth="1"/>
    <col min="13033" max="13033" width="15.08203125" style="1" customWidth="1"/>
    <col min="13034" max="13036" width="17.33203125" style="1" customWidth="1"/>
    <col min="13037" max="13037" width="32.25" style="1" customWidth="1"/>
    <col min="13038" max="13278" width="10" style="1"/>
    <col min="13279" max="13279" width="8.58203125" style="1" customWidth="1"/>
    <col min="13280" max="13280" width="17.33203125" style="1" customWidth="1"/>
    <col min="13281" max="13281" width="12.33203125" style="1" customWidth="1"/>
    <col min="13282" max="13285" width="17.33203125" style="1" customWidth="1"/>
    <col min="13286" max="13286" width="15" style="1" customWidth="1"/>
    <col min="13287" max="13288" width="17.33203125" style="1" customWidth="1"/>
    <col min="13289" max="13289" width="15.08203125" style="1" customWidth="1"/>
    <col min="13290" max="13292" width="17.33203125" style="1" customWidth="1"/>
    <col min="13293" max="13293" width="32.25" style="1" customWidth="1"/>
    <col min="13294" max="13534" width="10" style="1"/>
    <col min="13535" max="13535" width="8.58203125" style="1" customWidth="1"/>
    <col min="13536" max="13536" width="17.33203125" style="1" customWidth="1"/>
    <col min="13537" max="13537" width="12.33203125" style="1" customWidth="1"/>
    <col min="13538" max="13541" width="17.33203125" style="1" customWidth="1"/>
    <col min="13542" max="13542" width="15" style="1" customWidth="1"/>
    <col min="13543" max="13544" width="17.33203125" style="1" customWidth="1"/>
    <col min="13545" max="13545" width="15.08203125" style="1" customWidth="1"/>
    <col min="13546" max="13548" width="17.33203125" style="1" customWidth="1"/>
    <col min="13549" max="13549" width="32.25" style="1" customWidth="1"/>
    <col min="13550" max="13790" width="10" style="1"/>
    <col min="13791" max="13791" width="8.58203125" style="1" customWidth="1"/>
    <col min="13792" max="13792" width="17.33203125" style="1" customWidth="1"/>
    <col min="13793" max="13793" width="12.33203125" style="1" customWidth="1"/>
    <col min="13794" max="13797" width="17.33203125" style="1" customWidth="1"/>
    <col min="13798" max="13798" width="15" style="1" customWidth="1"/>
    <col min="13799" max="13800" width="17.33203125" style="1" customWidth="1"/>
    <col min="13801" max="13801" width="15.08203125" style="1" customWidth="1"/>
    <col min="13802" max="13804" width="17.33203125" style="1" customWidth="1"/>
    <col min="13805" max="13805" width="32.25" style="1" customWidth="1"/>
    <col min="13806" max="14046" width="10" style="1"/>
    <col min="14047" max="14047" width="8.58203125" style="1" customWidth="1"/>
    <col min="14048" max="14048" width="17.33203125" style="1" customWidth="1"/>
    <col min="14049" max="14049" width="12.33203125" style="1" customWidth="1"/>
    <col min="14050" max="14053" width="17.33203125" style="1" customWidth="1"/>
    <col min="14054" max="14054" width="15" style="1" customWidth="1"/>
    <col min="14055" max="14056" width="17.33203125" style="1" customWidth="1"/>
    <col min="14057" max="14057" width="15.08203125" style="1" customWidth="1"/>
    <col min="14058" max="14060" width="17.33203125" style="1" customWidth="1"/>
    <col min="14061" max="14061" width="32.25" style="1" customWidth="1"/>
    <col min="14062" max="14302" width="10" style="1"/>
    <col min="14303" max="14303" width="8.58203125" style="1" customWidth="1"/>
    <col min="14304" max="14304" width="17.33203125" style="1" customWidth="1"/>
    <col min="14305" max="14305" width="12.33203125" style="1" customWidth="1"/>
    <col min="14306" max="14309" width="17.33203125" style="1" customWidth="1"/>
    <col min="14310" max="14310" width="15" style="1" customWidth="1"/>
    <col min="14311" max="14312" width="17.33203125" style="1" customWidth="1"/>
    <col min="14313" max="14313" width="15.08203125" style="1" customWidth="1"/>
    <col min="14314" max="14316" width="17.33203125" style="1" customWidth="1"/>
    <col min="14317" max="14317" width="32.25" style="1" customWidth="1"/>
    <col min="14318" max="14558" width="10" style="1"/>
    <col min="14559" max="14559" width="8.58203125" style="1" customWidth="1"/>
    <col min="14560" max="14560" width="17.33203125" style="1" customWidth="1"/>
    <col min="14561" max="14561" width="12.33203125" style="1" customWidth="1"/>
    <col min="14562" max="14565" width="17.33203125" style="1" customWidth="1"/>
    <col min="14566" max="14566" width="15" style="1" customWidth="1"/>
    <col min="14567" max="14568" width="17.33203125" style="1" customWidth="1"/>
    <col min="14569" max="14569" width="15.08203125" style="1" customWidth="1"/>
    <col min="14570" max="14572" width="17.33203125" style="1" customWidth="1"/>
    <col min="14573" max="14573" width="32.25" style="1" customWidth="1"/>
    <col min="14574" max="14814" width="10" style="1"/>
    <col min="14815" max="14815" width="8.58203125" style="1" customWidth="1"/>
    <col min="14816" max="14816" width="17.33203125" style="1" customWidth="1"/>
    <col min="14817" max="14817" width="12.33203125" style="1" customWidth="1"/>
    <col min="14818" max="14821" width="17.33203125" style="1" customWidth="1"/>
    <col min="14822" max="14822" width="15" style="1" customWidth="1"/>
    <col min="14823" max="14824" width="17.33203125" style="1" customWidth="1"/>
    <col min="14825" max="14825" width="15.08203125" style="1" customWidth="1"/>
    <col min="14826" max="14828" width="17.33203125" style="1" customWidth="1"/>
    <col min="14829" max="14829" width="32.25" style="1" customWidth="1"/>
    <col min="14830" max="15070" width="10" style="1"/>
    <col min="15071" max="15071" width="8.58203125" style="1" customWidth="1"/>
    <col min="15072" max="15072" width="17.33203125" style="1" customWidth="1"/>
    <col min="15073" max="15073" width="12.33203125" style="1" customWidth="1"/>
    <col min="15074" max="15077" width="17.33203125" style="1" customWidth="1"/>
    <col min="15078" max="15078" width="15" style="1" customWidth="1"/>
    <col min="15079" max="15080" width="17.33203125" style="1" customWidth="1"/>
    <col min="15081" max="15081" width="15.08203125" style="1" customWidth="1"/>
    <col min="15082" max="15084" width="17.33203125" style="1" customWidth="1"/>
    <col min="15085" max="15085" width="32.25" style="1" customWidth="1"/>
    <col min="15086" max="15326" width="10" style="1"/>
    <col min="15327" max="15327" width="8.58203125" style="1" customWidth="1"/>
    <col min="15328" max="15328" width="17.33203125" style="1" customWidth="1"/>
    <col min="15329" max="15329" width="12.33203125" style="1" customWidth="1"/>
    <col min="15330" max="15333" width="17.33203125" style="1" customWidth="1"/>
    <col min="15334" max="15334" width="15" style="1" customWidth="1"/>
    <col min="15335" max="15336" width="17.33203125" style="1" customWidth="1"/>
    <col min="15337" max="15337" width="15.08203125" style="1" customWidth="1"/>
    <col min="15338" max="15340" width="17.33203125" style="1" customWidth="1"/>
    <col min="15341" max="15341" width="32.25" style="1" customWidth="1"/>
    <col min="15342" max="15582" width="10" style="1"/>
    <col min="15583" max="15583" width="8.58203125" style="1" customWidth="1"/>
    <col min="15584" max="15584" width="17.33203125" style="1" customWidth="1"/>
    <col min="15585" max="15585" width="12.33203125" style="1" customWidth="1"/>
    <col min="15586" max="15589" width="17.33203125" style="1" customWidth="1"/>
    <col min="15590" max="15590" width="15" style="1" customWidth="1"/>
    <col min="15591" max="15592" width="17.33203125" style="1" customWidth="1"/>
    <col min="15593" max="15593" width="15.08203125" style="1" customWidth="1"/>
    <col min="15594" max="15596" width="17.33203125" style="1" customWidth="1"/>
    <col min="15597" max="15597" width="32.25" style="1" customWidth="1"/>
    <col min="15598" max="15838" width="10" style="1"/>
    <col min="15839" max="15839" width="8.58203125" style="1" customWidth="1"/>
    <col min="15840" max="15840" width="17.33203125" style="1" customWidth="1"/>
    <col min="15841" max="15841" width="12.33203125" style="1" customWidth="1"/>
    <col min="15842" max="15845" width="17.33203125" style="1" customWidth="1"/>
    <col min="15846" max="15846" width="15" style="1" customWidth="1"/>
    <col min="15847" max="15848" width="17.33203125" style="1" customWidth="1"/>
    <col min="15849" max="15849" width="15.08203125" style="1" customWidth="1"/>
    <col min="15850" max="15852" width="17.33203125" style="1" customWidth="1"/>
    <col min="15853" max="15853" width="32.25" style="1" customWidth="1"/>
    <col min="15854" max="16094" width="10" style="1"/>
    <col min="16095" max="16095" width="8.58203125" style="1" customWidth="1"/>
    <col min="16096" max="16096" width="17.33203125" style="1" customWidth="1"/>
    <col min="16097" max="16097" width="12.33203125" style="1" customWidth="1"/>
    <col min="16098" max="16101" width="17.33203125" style="1" customWidth="1"/>
    <col min="16102" max="16102" width="15" style="1" customWidth="1"/>
    <col min="16103" max="16104" width="17.33203125" style="1" customWidth="1"/>
    <col min="16105" max="16105" width="15.08203125" style="1" customWidth="1"/>
    <col min="16106" max="16108" width="17.33203125" style="1" customWidth="1"/>
    <col min="16109" max="16109" width="32.25" style="1" customWidth="1"/>
    <col min="16110" max="16384" width="10" style="1"/>
  </cols>
  <sheetData>
    <row r="1" spans="1:9" ht="24" customHeight="1">
      <c r="A1" s="13" t="s">
        <v>29</v>
      </c>
    </row>
    <row r="2" spans="1:9" ht="33.65" customHeight="1">
      <c r="A2" s="29" t="s">
        <v>41</v>
      </c>
      <c r="B2" s="29"/>
      <c r="C2" s="29"/>
      <c r="D2" s="29"/>
      <c r="E2" s="29"/>
      <c r="F2" s="29"/>
      <c r="G2" s="29"/>
      <c r="H2" s="29"/>
      <c r="I2" s="29"/>
    </row>
    <row r="3" spans="1:9" ht="25.75" customHeight="1">
      <c r="A3" s="4"/>
      <c r="B3" s="4"/>
      <c r="C3" s="5"/>
      <c r="D3" s="5"/>
      <c r="E3" s="4"/>
      <c r="F3" s="4"/>
      <c r="G3" s="4"/>
      <c r="H3" s="4"/>
      <c r="I3" s="19" t="s">
        <v>52</v>
      </c>
    </row>
    <row r="4" spans="1:9" ht="27" customHeight="1">
      <c r="A4" s="28" t="s">
        <v>0</v>
      </c>
      <c r="B4" s="28" t="s">
        <v>1</v>
      </c>
      <c r="C4" s="25" t="s">
        <v>37</v>
      </c>
      <c r="D4" s="25" t="s">
        <v>2</v>
      </c>
      <c r="E4" s="30" t="s">
        <v>27</v>
      </c>
      <c r="F4" s="30"/>
      <c r="G4" s="30"/>
      <c r="H4" s="30"/>
      <c r="I4" s="30"/>
    </row>
    <row r="5" spans="1:9" ht="27" customHeight="1">
      <c r="A5" s="28"/>
      <c r="B5" s="28"/>
      <c r="C5" s="26"/>
      <c r="D5" s="26"/>
      <c r="E5" s="30" t="s">
        <v>28</v>
      </c>
      <c r="F5" s="30" t="s">
        <v>31</v>
      </c>
      <c r="G5" s="30" t="s">
        <v>32</v>
      </c>
      <c r="H5" s="30"/>
      <c r="I5" s="30"/>
    </row>
    <row r="6" spans="1:9" ht="27" customHeight="1">
      <c r="A6" s="28"/>
      <c r="B6" s="28"/>
      <c r="C6" s="27"/>
      <c r="D6" s="27"/>
      <c r="E6" s="30"/>
      <c r="F6" s="30"/>
      <c r="G6" s="6" t="s">
        <v>40</v>
      </c>
      <c r="H6" s="6" t="s">
        <v>30</v>
      </c>
      <c r="I6" s="6" t="s">
        <v>33</v>
      </c>
    </row>
    <row r="7" spans="1:9" ht="20" customHeight="1">
      <c r="A7" s="31" t="s">
        <v>26</v>
      </c>
      <c r="B7" s="32"/>
      <c r="C7" s="33"/>
      <c r="D7" s="8">
        <f>SUM(D8:D59)</f>
        <v>5501</v>
      </c>
      <c r="E7" s="8">
        <f t="shared" ref="E7:I7" si="0">SUM(E8:E59)</f>
        <v>10961.699999999999</v>
      </c>
      <c r="F7" s="8">
        <f t="shared" si="0"/>
        <v>8769.5000000000018</v>
      </c>
      <c r="G7" s="8">
        <f t="shared" si="0"/>
        <v>2192.1999999999998</v>
      </c>
      <c r="H7" s="8">
        <f t="shared" si="0"/>
        <v>1797.3999999999999</v>
      </c>
      <c r="I7" s="8">
        <f t="shared" si="0"/>
        <v>394.80000000000013</v>
      </c>
    </row>
    <row r="8" spans="1:9" ht="20" customHeight="1">
      <c r="A8" s="7">
        <v>1</v>
      </c>
      <c r="B8" s="15" t="s">
        <v>42</v>
      </c>
      <c r="C8" s="12" t="s">
        <v>34</v>
      </c>
      <c r="D8" s="16">
        <v>6</v>
      </c>
      <c r="E8" s="16">
        <v>15.899999999999999</v>
      </c>
      <c r="F8" s="16">
        <v>12.7</v>
      </c>
      <c r="G8" s="16">
        <v>3.2</v>
      </c>
      <c r="H8" s="8">
        <v>2.6</v>
      </c>
      <c r="I8" s="9">
        <f>G8-H8</f>
        <v>0.60000000000000009</v>
      </c>
    </row>
    <row r="9" spans="1:9" ht="20" customHeight="1">
      <c r="A9" s="7">
        <v>2</v>
      </c>
      <c r="B9" s="15" t="s">
        <v>43</v>
      </c>
      <c r="C9" s="12" t="s">
        <v>34</v>
      </c>
      <c r="D9" s="16">
        <v>20</v>
      </c>
      <c r="E9" s="16">
        <v>27.7</v>
      </c>
      <c r="F9" s="16">
        <v>22.2</v>
      </c>
      <c r="G9" s="16">
        <v>5.5</v>
      </c>
      <c r="H9" s="8">
        <v>4.4000000000000004</v>
      </c>
      <c r="I9" s="9">
        <f t="shared" ref="I9:I58" si="1">G9-H9</f>
        <v>1.0999999999999996</v>
      </c>
    </row>
    <row r="10" spans="1:9" ht="20" customHeight="1">
      <c r="A10" s="8">
        <v>3</v>
      </c>
      <c r="B10" s="15" t="s">
        <v>3</v>
      </c>
      <c r="C10" s="12" t="s">
        <v>34</v>
      </c>
      <c r="D10" s="16">
        <v>28</v>
      </c>
      <c r="E10" s="16">
        <v>63.400000000000006</v>
      </c>
      <c r="F10" s="16">
        <v>50.7</v>
      </c>
      <c r="G10" s="16">
        <v>12.7</v>
      </c>
      <c r="H10" s="8">
        <v>10.199999999999999</v>
      </c>
      <c r="I10" s="9">
        <f t="shared" si="1"/>
        <v>2.5</v>
      </c>
    </row>
    <row r="11" spans="1:9" ht="20" customHeight="1">
      <c r="A11" s="7">
        <v>4</v>
      </c>
      <c r="B11" s="15" t="s">
        <v>4</v>
      </c>
      <c r="C11" s="12" t="s">
        <v>34</v>
      </c>
      <c r="D11" s="16">
        <v>30</v>
      </c>
      <c r="E11" s="16">
        <v>58.900000000000006</v>
      </c>
      <c r="F11" s="16">
        <v>47.1</v>
      </c>
      <c r="G11" s="16">
        <v>11.8</v>
      </c>
      <c r="H11" s="8">
        <v>9.4</v>
      </c>
      <c r="I11" s="9">
        <f>G11-H11</f>
        <v>2.4000000000000004</v>
      </c>
    </row>
    <row r="12" spans="1:9" ht="20" customHeight="1">
      <c r="A12" s="7">
        <v>5</v>
      </c>
      <c r="B12" s="15" t="s">
        <v>5</v>
      </c>
      <c r="C12" s="12" t="s">
        <v>34</v>
      </c>
      <c r="D12" s="16">
        <v>9</v>
      </c>
      <c r="E12" s="16">
        <v>14.3</v>
      </c>
      <c r="F12" s="16">
        <v>11.4</v>
      </c>
      <c r="G12" s="16">
        <v>2.9</v>
      </c>
      <c r="H12" s="8">
        <v>2.2999999999999998</v>
      </c>
      <c r="I12" s="9">
        <f t="shared" si="1"/>
        <v>0.60000000000000009</v>
      </c>
    </row>
    <row r="13" spans="1:9" ht="20" customHeight="1">
      <c r="A13" s="20">
        <v>6</v>
      </c>
      <c r="B13" s="22" t="s">
        <v>6</v>
      </c>
      <c r="C13" s="12" t="s">
        <v>34</v>
      </c>
      <c r="D13" s="16">
        <v>5</v>
      </c>
      <c r="E13" s="16">
        <v>8.8000000000000007</v>
      </c>
      <c r="F13" s="16">
        <v>7</v>
      </c>
      <c r="G13" s="16">
        <v>1.8</v>
      </c>
      <c r="H13" s="8">
        <v>1.4</v>
      </c>
      <c r="I13" s="9">
        <f t="shared" si="1"/>
        <v>0.40000000000000013</v>
      </c>
    </row>
    <row r="14" spans="1:9" ht="20" customHeight="1">
      <c r="A14" s="21"/>
      <c r="B14" s="22"/>
      <c r="C14" s="12" t="s">
        <v>35</v>
      </c>
      <c r="D14" s="16">
        <f>52-5</f>
        <v>47</v>
      </c>
      <c r="E14" s="16">
        <v>109.4</v>
      </c>
      <c r="F14" s="16">
        <v>87.5</v>
      </c>
      <c r="G14" s="16">
        <v>21.9</v>
      </c>
      <c r="H14" s="8">
        <f>G14</f>
        <v>21.9</v>
      </c>
      <c r="I14" s="9"/>
    </row>
    <row r="15" spans="1:9" ht="20" customHeight="1">
      <c r="A15" s="10">
        <v>7</v>
      </c>
      <c r="B15" s="15" t="s">
        <v>51</v>
      </c>
      <c r="C15" s="12" t="s">
        <v>34</v>
      </c>
      <c r="D15" s="16">
        <v>9</v>
      </c>
      <c r="E15" s="16">
        <v>17.099999999999998</v>
      </c>
      <c r="F15" s="16">
        <v>13.7</v>
      </c>
      <c r="G15" s="16">
        <v>3.4</v>
      </c>
      <c r="H15" s="8">
        <v>2.7</v>
      </c>
      <c r="I15" s="9">
        <f t="shared" si="1"/>
        <v>0.69999999999999973</v>
      </c>
    </row>
    <row r="16" spans="1:9" ht="20" customHeight="1">
      <c r="A16" s="23">
        <v>8</v>
      </c>
      <c r="B16" s="22" t="s">
        <v>7</v>
      </c>
      <c r="C16" s="12" t="s">
        <v>34</v>
      </c>
      <c r="D16" s="16">
        <v>13</v>
      </c>
      <c r="E16" s="16">
        <v>26.099999999999998</v>
      </c>
      <c r="F16" s="16">
        <v>20.9</v>
      </c>
      <c r="G16" s="16">
        <v>5.2</v>
      </c>
      <c r="H16" s="8">
        <v>4.2</v>
      </c>
      <c r="I16" s="9">
        <f t="shared" si="1"/>
        <v>1</v>
      </c>
    </row>
    <row r="17" spans="1:9" ht="20" customHeight="1">
      <c r="A17" s="21"/>
      <c r="B17" s="22"/>
      <c r="C17" s="12" t="s">
        <v>35</v>
      </c>
      <c r="D17" s="16">
        <v>69</v>
      </c>
      <c r="E17" s="16">
        <v>190.6</v>
      </c>
      <c r="F17" s="16">
        <v>152.5</v>
      </c>
      <c r="G17" s="16">
        <v>38.1</v>
      </c>
      <c r="H17" s="8">
        <f>G17</f>
        <v>38.1</v>
      </c>
      <c r="I17" s="9"/>
    </row>
    <row r="18" spans="1:9" ht="20" customHeight="1">
      <c r="A18" s="10">
        <v>9</v>
      </c>
      <c r="B18" s="15" t="s">
        <v>44</v>
      </c>
      <c r="C18" s="12" t="s">
        <v>34</v>
      </c>
      <c r="D18" s="16">
        <f>24-1</f>
        <v>23</v>
      </c>
      <c r="E18" s="16">
        <v>54.6</v>
      </c>
      <c r="F18" s="16">
        <v>43.7</v>
      </c>
      <c r="G18" s="16">
        <v>10.9</v>
      </c>
      <c r="H18" s="8">
        <v>8.6999999999999993</v>
      </c>
      <c r="I18" s="9">
        <f t="shared" si="1"/>
        <v>2.2000000000000011</v>
      </c>
    </row>
    <row r="19" spans="1:9" ht="20" customHeight="1">
      <c r="A19" s="23">
        <v>10</v>
      </c>
      <c r="B19" s="22" t="s">
        <v>8</v>
      </c>
      <c r="C19" s="12" t="s">
        <v>34</v>
      </c>
      <c r="D19" s="16">
        <v>377</v>
      </c>
      <c r="E19" s="16">
        <v>577</v>
      </c>
      <c r="F19" s="16">
        <v>461.6</v>
      </c>
      <c r="G19" s="16">
        <v>115.4</v>
      </c>
      <c r="H19" s="8">
        <v>92.3</v>
      </c>
      <c r="I19" s="9">
        <f t="shared" si="1"/>
        <v>23.100000000000009</v>
      </c>
    </row>
    <row r="20" spans="1:9" ht="20" customHeight="1">
      <c r="A20" s="21"/>
      <c r="B20" s="22"/>
      <c r="C20" s="12" t="s">
        <v>36</v>
      </c>
      <c r="D20" s="16">
        <v>31</v>
      </c>
      <c r="E20" s="16">
        <v>56.2</v>
      </c>
      <c r="F20" s="16">
        <v>45</v>
      </c>
      <c r="G20" s="16">
        <v>11.2</v>
      </c>
      <c r="H20" s="8">
        <f>G20</f>
        <v>11.2</v>
      </c>
      <c r="I20" s="9"/>
    </row>
    <row r="21" spans="1:9" ht="20" customHeight="1">
      <c r="A21" s="10">
        <v>11</v>
      </c>
      <c r="B21" s="15" t="s">
        <v>9</v>
      </c>
      <c r="C21" s="12" t="s">
        <v>34</v>
      </c>
      <c r="D21" s="16">
        <v>34</v>
      </c>
      <c r="E21" s="16">
        <v>78.7</v>
      </c>
      <c r="F21" s="16">
        <v>63</v>
      </c>
      <c r="G21" s="16">
        <v>15.7</v>
      </c>
      <c r="H21" s="8">
        <v>12.6</v>
      </c>
      <c r="I21" s="9">
        <f t="shared" si="1"/>
        <v>3.0999999999999996</v>
      </c>
    </row>
    <row r="22" spans="1:9" ht="20" customHeight="1">
      <c r="A22" s="23">
        <v>12</v>
      </c>
      <c r="B22" s="34" t="s">
        <v>49</v>
      </c>
      <c r="C22" s="17" t="s">
        <v>34</v>
      </c>
      <c r="D22" s="16">
        <f>370-64</f>
        <v>306</v>
      </c>
      <c r="E22" s="16">
        <v>479.2</v>
      </c>
      <c r="F22" s="16">
        <v>383.4</v>
      </c>
      <c r="G22" s="16">
        <f>E22-F22</f>
        <v>95.800000000000011</v>
      </c>
      <c r="H22" s="8">
        <v>76.599999999999994</v>
      </c>
      <c r="I22" s="9">
        <f t="shared" si="1"/>
        <v>19.200000000000017</v>
      </c>
    </row>
    <row r="23" spans="1:9" ht="20" customHeight="1">
      <c r="A23" s="23"/>
      <c r="B23" s="35"/>
      <c r="C23" s="17" t="s">
        <v>53</v>
      </c>
      <c r="D23" s="16">
        <v>1</v>
      </c>
      <c r="E23" s="16">
        <v>1.6</v>
      </c>
      <c r="F23" s="16">
        <v>1.3</v>
      </c>
      <c r="G23" s="16">
        <v>0.3</v>
      </c>
      <c r="H23" s="8">
        <v>0.3</v>
      </c>
      <c r="I23" s="9">
        <f t="shared" si="1"/>
        <v>0</v>
      </c>
    </row>
    <row r="24" spans="1:9" ht="20" customHeight="1">
      <c r="A24" s="24"/>
      <c r="B24" s="36"/>
      <c r="C24" s="17" t="s">
        <v>36</v>
      </c>
      <c r="D24" s="16">
        <v>47</v>
      </c>
      <c r="E24" s="16">
        <v>34.200000000000003</v>
      </c>
      <c r="F24" s="16">
        <v>27.4</v>
      </c>
      <c r="G24" s="16">
        <f>E24-F24</f>
        <v>6.8000000000000043</v>
      </c>
      <c r="H24" s="8">
        <f>G24</f>
        <v>6.8000000000000043</v>
      </c>
      <c r="I24" s="9"/>
    </row>
    <row r="25" spans="1:9" ht="20" customHeight="1">
      <c r="A25" s="14">
        <v>13</v>
      </c>
      <c r="B25" s="18" t="s">
        <v>10</v>
      </c>
      <c r="C25" s="17" t="s">
        <v>34</v>
      </c>
      <c r="D25" s="16">
        <f>26-10</f>
        <v>16</v>
      </c>
      <c r="E25" s="16">
        <v>23.599999999999998</v>
      </c>
      <c r="F25" s="16">
        <v>18.899999999999999</v>
      </c>
      <c r="G25" s="16">
        <v>4.7</v>
      </c>
      <c r="H25" s="8">
        <v>3.8</v>
      </c>
      <c r="I25" s="9">
        <f t="shared" si="1"/>
        <v>0.90000000000000036</v>
      </c>
    </row>
    <row r="26" spans="1:9" ht="20" customHeight="1">
      <c r="A26" s="8">
        <v>14</v>
      </c>
      <c r="B26" s="18" t="s">
        <v>50</v>
      </c>
      <c r="C26" s="17" t="s">
        <v>34</v>
      </c>
      <c r="D26" s="16">
        <v>2</v>
      </c>
      <c r="E26" s="16">
        <v>10.5</v>
      </c>
      <c r="F26" s="16">
        <v>8.4</v>
      </c>
      <c r="G26" s="16">
        <v>2.1</v>
      </c>
      <c r="H26" s="8">
        <v>1.7</v>
      </c>
      <c r="I26" s="9">
        <f t="shared" si="1"/>
        <v>0.40000000000000013</v>
      </c>
    </row>
    <row r="27" spans="1:9" ht="20" customHeight="1">
      <c r="A27" s="10">
        <v>15</v>
      </c>
      <c r="B27" s="15" t="s">
        <v>11</v>
      </c>
      <c r="C27" s="12" t="s">
        <v>34</v>
      </c>
      <c r="D27" s="16">
        <v>7</v>
      </c>
      <c r="E27" s="16">
        <v>7.5</v>
      </c>
      <c r="F27" s="16">
        <v>6</v>
      </c>
      <c r="G27" s="16">
        <v>1.5</v>
      </c>
      <c r="H27" s="8">
        <v>1.2</v>
      </c>
      <c r="I27" s="9">
        <f t="shared" si="1"/>
        <v>0.30000000000000004</v>
      </c>
    </row>
    <row r="28" spans="1:9" ht="20" customHeight="1">
      <c r="A28" s="23">
        <v>16</v>
      </c>
      <c r="B28" s="22" t="s">
        <v>12</v>
      </c>
      <c r="C28" s="12" t="s">
        <v>34</v>
      </c>
      <c r="D28" s="16">
        <v>293</v>
      </c>
      <c r="E28" s="16">
        <v>531.9</v>
      </c>
      <c r="F28" s="16">
        <v>425.5</v>
      </c>
      <c r="G28" s="16">
        <v>106.4</v>
      </c>
      <c r="H28" s="8">
        <v>85.1</v>
      </c>
      <c r="I28" s="9">
        <f t="shared" si="1"/>
        <v>21.300000000000011</v>
      </c>
    </row>
    <row r="29" spans="1:9" ht="20" customHeight="1">
      <c r="A29" s="23"/>
      <c r="B29" s="22"/>
      <c r="C29" s="12" t="s">
        <v>35</v>
      </c>
      <c r="D29" s="16">
        <v>23</v>
      </c>
      <c r="E29" s="16">
        <v>154.4</v>
      </c>
      <c r="F29" s="16">
        <v>123.5</v>
      </c>
      <c r="G29" s="16">
        <v>30.9</v>
      </c>
      <c r="H29" s="8">
        <f>G29</f>
        <v>30.9</v>
      </c>
      <c r="I29" s="9"/>
    </row>
    <row r="30" spans="1:9" ht="20" customHeight="1">
      <c r="A30" s="23">
        <v>17</v>
      </c>
      <c r="B30" s="22" t="s">
        <v>13</v>
      </c>
      <c r="C30" s="12" t="s">
        <v>34</v>
      </c>
      <c r="D30" s="16">
        <f>143-3</f>
        <v>140</v>
      </c>
      <c r="E30" s="16">
        <v>221.10000000000002</v>
      </c>
      <c r="F30" s="16">
        <v>176.9</v>
      </c>
      <c r="G30" s="16">
        <v>44.2</v>
      </c>
      <c r="H30" s="8">
        <v>35.4</v>
      </c>
      <c r="I30" s="9">
        <f t="shared" si="1"/>
        <v>8.8000000000000043</v>
      </c>
    </row>
    <row r="31" spans="1:9" ht="20" customHeight="1">
      <c r="A31" s="23"/>
      <c r="B31" s="22"/>
      <c r="C31" s="12" t="s">
        <v>35</v>
      </c>
      <c r="D31" s="16">
        <v>11</v>
      </c>
      <c r="E31" s="16">
        <v>30.1</v>
      </c>
      <c r="F31" s="16">
        <v>24.1</v>
      </c>
      <c r="G31" s="16">
        <v>6</v>
      </c>
      <c r="H31" s="8">
        <f>G31</f>
        <v>6</v>
      </c>
      <c r="I31" s="9"/>
    </row>
    <row r="32" spans="1:9" ht="20" customHeight="1">
      <c r="A32" s="23">
        <v>18</v>
      </c>
      <c r="B32" s="22" t="s">
        <v>46</v>
      </c>
      <c r="C32" s="12" t="s">
        <v>34</v>
      </c>
      <c r="D32" s="16">
        <v>55</v>
      </c>
      <c r="E32" s="16">
        <v>157.5</v>
      </c>
      <c r="F32" s="16">
        <v>126</v>
      </c>
      <c r="G32" s="16">
        <v>31.5</v>
      </c>
      <c r="H32" s="8">
        <v>25.2</v>
      </c>
      <c r="I32" s="9">
        <f t="shared" si="1"/>
        <v>6.3000000000000007</v>
      </c>
    </row>
    <row r="33" spans="1:9" ht="20" customHeight="1">
      <c r="A33" s="24"/>
      <c r="B33" s="22"/>
      <c r="C33" s="12" t="s">
        <v>35</v>
      </c>
      <c r="D33" s="16">
        <v>12</v>
      </c>
      <c r="E33" s="16">
        <v>21.1</v>
      </c>
      <c r="F33" s="16">
        <v>16.899999999999999</v>
      </c>
      <c r="G33" s="16">
        <f>E33-F33</f>
        <v>4.2000000000000028</v>
      </c>
      <c r="H33" s="8">
        <f>G33</f>
        <v>4.2000000000000028</v>
      </c>
      <c r="I33" s="9"/>
    </row>
    <row r="34" spans="1:9" ht="20" customHeight="1">
      <c r="A34" s="11">
        <v>19</v>
      </c>
      <c r="B34" s="15" t="s">
        <v>14</v>
      </c>
      <c r="C34" s="17" t="s">
        <v>34</v>
      </c>
      <c r="D34" s="16">
        <v>86</v>
      </c>
      <c r="E34" s="16">
        <v>271.39999999999998</v>
      </c>
      <c r="F34" s="16">
        <v>217.1</v>
      </c>
      <c r="G34" s="16">
        <v>54.3</v>
      </c>
      <c r="H34" s="8">
        <v>43.4</v>
      </c>
      <c r="I34" s="9">
        <f t="shared" si="1"/>
        <v>10.899999999999999</v>
      </c>
    </row>
    <row r="35" spans="1:9" ht="20" customHeight="1">
      <c r="A35" s="23">
        <v>20</v>
      </c>
      <c r="B35" s="22" t="s">
        <v>15</v>
      </c>
      <c r="C35" s="17" t="s">
        <v>34</v>
      </c>
      <c r="D35" s="16">
        <v>211</v>
      </c>
      <c r="E35" s="16">
        <v>335.6</v>
      </c>
      <c r="F35" s="16">
        <v>268.5</v>
      </c>
      <c r="G35" s="16">
        <v>67.099999999999994</v>
      </c>
      <c r="H35" s="8">
        <v>53.7</v>
      </c>
      <c r="I35" s="9">
        <f t="shared" si="1"/>
        <v>13.399999999999991</v>
      </c>
    </row>
    <row r="36" spans="1:9" ht="20" customHeight="1">
      <c r="A36" s="24"/>
      <c r="B36" s="22"/>
      <c r="C36" s="17" t="s">
        <v>35</v>
      </c>
      <c r="D36" s="16">
        <v>63</v>
      </c>
      <c r="E36" s="16">
        <v>155.5</v>
      </c>
      <c r="F36" s="16">
        <v>124.4</v>
      </c>
      <c r="G36" s="16">
        <f>E36-F36</f>
        <v>31.099999999999994</v>
      </c>
      <c r="H36" s="8">
        <f>G36</f>
        <v>31.099999999999994</v>
      </c>
      <c r="I36" s="9"/>
    </row>
    <row r="37" spans="1:9" ht="20" customHeight="1">
      <c r="A37" s="23">
        <v>21</v>
      </c>
      <c r="B37" s="22" t="s">
        <v>16</v>
      </c>
      <c r="C37" s="17" t="s">
        <v>34</v>
      </c>
      <c r="D37" s="16">
        <f>777-19</f>
        <v>758</v>
      </c>
      <c r="E37" s="16">
        <v>1543.5</v>
      </c>
      <c r="F37" s="16">
        <v>1234.8</v>
      </c>
      <c r="G37" s="16">
        <v>308.7</v>
      </c>
      <c r="H37" s="8">
        <v>247</v>
      </c>
      <c r="I37" s="9">
        <f t="shared" si="1"/>
        <v>61.699999999999989</v>
      </c>
    </row>
    <row r="38" spans="1:9" ht="20" customHeight="1">
      <c r="A38" s="23"/>
      <c r="B38" s="22"/>
      <c r="C38" s="17" t="s">
        <v>35</v>
      </c>
      <c r="D38" s="16">
        <v>8</v>
      </c>
      <c r="E38" s="16">
        <v>24</v>
      </c>
      <c r="F38" s="16">
        <v>19.2</v>
      </c>
      <c r="G38" s="16">
        <v>4.8</v>
      </c>
      <c r="H38" s="8">
        <f>G38</f>
        <v>4.8</v>
      </c>
      <c r="I38" s="9"/>
    </row>
    <row r="39" spans="1:9" ht="20" customHeight="1">
      <c r="A39" s="23">
        <v>22</v>
      </c>
      <c r="B39" s="22" t="s">
        <v>47</v>
      </c>
      <c r="C39" s="17" t="s">
        <v>34</v>
      </c>
      <c r="D39" s="16">
        <f>47-24</f>
        <v>23</v>
      </c>
      <c r="E39" s="16">
        <v>25.1</v>
      </c>
      <c r="F39" s="16">
        <v>20.100000000000001</v>
      </c>
      <c r="G39" s="16">
        <v>5</v>
      </c>
      <c r="H39" s="8">
        <v>4</v>
      </c>
      <c r="I39" s="9">
        <f t="shared" si="1"/>
        <v>1</v>
      </c>
    </row>
    <row r="40" spans="1:9" ht="20" customHeight="1">
      <c r="A40" s="21"/>
      <c r="B40" s="22"/>
      <c r="C40" s="17" t="s">
        <v>38</v>
      </c>
      <c r="D40" s="16">
        <v>4</v>
      </c>
      <c r="E40" s="16">
        <v>9</v>
      </c>
      <c r="F40" s="16">
        <v>7.2</v>
      </c>
      <c r="G40" s="16">
        <v>1.8</v>
      </c>
      <c r="H40" s="8">
        <f>G40</f>
        <v>1.8</v>
      </c>
      <c r="I40" s="9"/>
    </row>
    <row r="41" spans="1:9" ht="20" customHeight="1">
      <c r="A41" s="8">
        <v>23</v>
      </c>
      <c r="B41" s="15" t="s">
        <v>17</v>
      </c>
      <c r="C41" s="17" t="s">
        <v>34</v>
      </c>
      <c r="D41" s="16">
        <f>69-2</f>
        <v>67</v>
      </c>
      <c r="E41" s="16">
        <v>117.9</v>
      </c>
      <c r="F41" s="16">
        <v>94.3</v>
      </c>
      <c r="G41" s="16">
        <v>23.6</v>
      </c>
      <c r="H41" s="8">
        <v>18.899999999999999</v>
      </c>
      <c r="I41" s="9">
        <f t="shared" si="1"/>
        <v>4.7000000000000028</v>
      </c>
    </row>
    <row r="42" spans="1:9" ht="20" customHeight="1">
      <c r="A42" s="8">
        <v>24</v>
      </c>
      <c r="B42" s="15" t="s">
        <v>18</v>
      </c>
      <c r="C42" s="17" t="s">
        <v>35</v>
      </c>
      <c r="D42" s="16">
        <f>46-40</f>
        <v>6</v>
      </c>
      <c r="E42" s="16">
        <v>9.6999999999999993</v>
      </c>
      <c r="F42" s="16">
        <v>7.8</v>
      </c>
      <c r="G42" s="16">
        <v>1.9</v>
      </c>
      <c r="H42" s="8">
        <f>G42</f>
        <v>1.9</v>
      </c>
      <c r="I42" s="9"/>
    </row>
    <row r="43" spans="1:9" ht="20" customHeight="1">
      <c r="A43" s="8">
        <v>25</v>
      </c>
      <c r="B43" s="15" t="s">
        <v>19</v>
      </c>
      <c r="C43" s="17" t="s">
        <v>34</v>
      </c>
      <c r="D43" s="16">
        <f>550-164</f>
        <v>386</v>
      </c>
      <c r="E43" s="16">
        <v>657.9</v>
      </c>
      <c r="F43" s="16">
        <v>526.29999999999995</v>
      </c>
      <c r="G43" s="16">
        <v>131.6</v>
      </c>
      <c r="H43" s="8">
        <v>105.3</v>
      </c>
      <c r="I43" s="9">
        <f t="shared" si="1"/>
        <v>26.299999999999997</v>
      </c>
    </row>
    <row r="44" spans="1:9" ht="20" customHeight="1">
      <c r="A44" s="8">
        <v>26</v>
      </c>
      <c r="B44" s="15" t="s">
        <v>20</v>
      </c>
      <c r="C44" s="17" t="s">
        <v>34</v>
      </c>
      <c r="D44" s="16">
        <f>30-3</f>
        <v>27</v>
      </c>
      <c r="E44" s="16">
        <v>23.5</v>
      </c>
      <c r="F44" s="16">
        <v>18.8</v>
      </c>
      <c r="G44" s="16">
        <v>4.7</v>
      </c>
      <c r="H44" s="8">
        <v>3.8</v>
      </c>
      <c r="I44" s="9">
        <f t="shared" si="1"/>
        <v>0.90000000000000036</v>
      </c>
    </row>
    <row r="45" spans="1:9" ht="20" customHeight="1">
      <c r="A45" s="8">
        <v>27</v>
      </c>
      <c r="B45" s="15" t="s">
        <v>48</v>
      </c>
      <c r="C45" s="17" t="s">
        <v>34</v>
      </c>
      <c r="D45" s="16">
        <f>5-4</f>
        <v>1</v>
      </c>
      <c r="E45" s="16">
        <v>1.6</v>
      </c>
      <c r="F45" s="16">
        <v>1.3</v>
      </c>
      <c r="G45" s="16">
        <v>0.3</v>
      </c>
      <c r="H45" s="8">
        <v>0.2</v>
      </c>
      <c r="I45" s="9">
        <f t="shared" si="1"/>
        <v>9.9999999999999978E-2</v>
      </c>
    </row>
    <row r="46" spans="1:9" ht="20" customHeight="1">
      <c r="A46" s="20">
        <v>28</v>
      </c>
      <c r="B46" s="22" t="s">
        <v>39</v>
      </c>
      <c r="C46" s="17" t="s">
        <v>34</v>
      </c>
      <c r="D46" s="16">
        <v>53</v>
      </c>
      <c r="E46" s="16">
        <v>107.9</v>
      </c>
      <c r="F46" s="16">
        <v>86.3</v>
      </c>
      <c r="G46" s="16">
        <v>21.6</v>
      </c>
      <c r="H46" s="8">
        <v>17.3</v>
      </c>
      <c r="I46" s="9">
        <f t="shared" si="1"/>
        <v>4.3000000000000007</v>
      </c>
    </row>
    <row r="47" spans="1:9" ht="20" customHeight="1">
      <c r="A47" s="23"/>
      <c r="B47" s="22"/>
      <c r="C47" s="17" t="s">
        <v>38</v>
      </c>
      <c r="D47" s="16">
        <v>22</v>
      </c>
      <c r="E47" s="16">
        <v>41.400000000000006</v>
      </c>
      <c r="F47" s="16">
        <v>33.1</v>
      </c>
      <c r="G47" s="16">
        <v>8.3000000000000007</v>
      </c>
      <c r="H47" s="8">
        <f t="shared" ref="H47:H49" si="2">G47</f>
        <v>8.3000000000000007</v>
      </c>
      <c r="I47" s="9"/>
    </row>
    <row r="48" spans="1:9" ht="20" customHeight="1">
      <c r="A48" s="23"/>
      <c r="B48" s="22"/>
      <c r="C48" s="17" t="s">
        <v>45</v>
      </c>
      <c r="D48" s="16">
        <v>5</v>
      </c>
      <c r="E48" s="16">
        <v>5.4</v>
      </c>
      <c r="F48" s="16">
        <v>4.3</v>
      </c>
      <c r="G48" s="16">
        <v>1.1000000000000001</v>
      </c>
      <c r="H48" s="8">
        <f t="shared" si="2"/>
        <v>1.1000000000000001</v>
      </c>
      <c r="I48" s="9"/>
    </row>
    <row r="49" spans="1:9" ht="20" customHeight="1">
      <c r="A49" s="21"/>
      <c r="B49" s="22"/>
      <c r="C49" s="17" t="s">
        <v>36</v>
      </c>
      <c r="D49" s="16">
        <v>10</v>
      </c>
      <c r="E49" s="16">
        <v>11.100000000000001</v>
      </c>
      <c r="F49" s="16">
        <v>8.9</v>
      </c>
      <c r="G49" s="16">
        <v>2.2000000000000002</v>
      </c>
      <c r="H49" s="8">
        <f t="shared" si="2"/>
        <v>2.2000000000000002</v>
      </c>
      <c r="I49" s="9"/>
    </row>
    <row r="50" spans="1:9" ht="20" customHeight="1">
      <c r="A50" s="8">
        <v>29</v>
      </c>
      <c r="B50" s="15" t="s">
        <v>21</v>
      </c>
      <c r="C50" s="17" t="s">
        <v>34</v>
      </c>
      <c r="D50" s="16">
        <v>372</v>
      </c>
      <c r="E50" s="16">
        <v>714.9</v>
      </c>
      <c r="F50" s="16">
        <v>571.9</v>
      </c>
      <c r="G50" s="16">
        <f>E50-F50</f>
        <v>143</v>
      </c>
      <c r="H50" s="8">
        <f>G50*0.8</f>
        <v>114.4</v>
      </c>
      <c r="I50" s="9">
        <f t="shared" si="1"/>
        <v>28.599999999999994</v>
      </c>
    </row>
    <row r="51" spans="1:9" ht="20" customHeight="1">
      <c r="A51" s="20">
        <v>30</v>
      </c>
      <c r="B51" s="22" t="s">
        <v>22</v>
      </c>
      <c r="C51" s="17" t="s">
        <v>34</v>
      </c>
      <c r="D51" s="16">
        <f>687-17</f>
        <v>670</v>
      </c>
      <c r="E51" s="16">
        <v>1462.7</v>
      </c>
      <c r="F51" s="16">
        <v>1170.0999999999999</v>
      </c>
      <c r="G51" s="16">
        <v>292.60000000000002</v>
      </c>
      <c r="H51" s="8">
        <v>234</v>
      </c>
      <c r="I51" s="9">
        <f t="shared" si="1"/>
        <v>58.600000000000023</v>
      </c>
    </row>
    <row r="52" spans="1:9" ht="20" customHeight="1">
      <c r="A52" s="21"/>
      <c r="B52" s="22"/>
      <c r="C52" s="17" t="s">
        <v>35</v>
      </c>
      <c r="D52" s="16">
        <v>43</v>
      </c>
      <c r="E52" s="16">
        <v>78.2</v>
      </c>
      <c r="F52" s="16">
        <v>62.6</v>
      </c>
      <c r="G52" s="16">
        <v>15.6</v>
      </c>
      <c r="H52" s="8">
        <f>G52</f>
        <v>15.6</v>
      </c>
      <c r="I52" s="9"/>
    </row>
    <row r="53" spans="1:9" ht="20" customHeight="1">
      <c r="A53" s="8">
        <v>31</v>
      </c>
      <c r="B53" s="15" t="s">
        <v>23</v>
      </c>
      <c r="C53" s="17" t="s">
        <v>34</v>
      </c>
      <c r="D53" s="16">
        <v>19</v>
      </c>
      <c r="E53" s="16">
        <v>57.199999999999996</v>
      </c>
      <c r="F53" s="16">
        <v>45.8</v>
      </c>
      <c r="G53" s="16">
        <v>11.4</v>
      </c>
      <c r="H53" s="8">
        <v>9.1</v>
      </c>
      <c r="I53" s="9">
        <f t="shared" si="1"/>
        <v>2.3000000000000007</v>
      </c>
    </row>
    <row r="54" spans="1:9" ht="20" customHeight="1">
      <c r="A54" s="20">
        <v>32</v>
      </c>
      <c r="B54" s="22" t="s">
        <v>24</v>
      </c>
      <c r="C54" s="17" t="s">
        <v>34</v>
      </c>
      <c r="D54" s="16">
        <f>519-4</f>
        <v>515</v>
      </c>
      <c r="E54" s="16">
        <v>1197.3</v>
      </c>
      <c r="F54" s="16">
        <v>957.8</v>
      </c>
      <c r="G54" s="16">
        <v>239.5</v>
      </c>
      <c r="H54" s="8">
        <v>191.6</v>
      </c>
      <c r="I54" s="9">
        <f t="shared" si="1"/>
        <v>47.900000000000006</v>
      </c>
    </row>
    <row r="55" spans="1:9" ht="20" customHeight="1">
      <c r="A55" s="23"/>
      <c r="B55" s="22"/>
      <c r="C55" s="17" t="s">
        <v>38</v>
      </c>
      <c r="D55" s="16">
        <v>10</v>
      </c>
      <c r="E55" s="16">
        <v>39.4</v>
      </c>
      <c r="F55" s="16">
        <v>31.5</v>
      </c>
      <c r="G55" s="16">
        <v>7.9</v>
      </c>
      <c r="H55" s="8">
        <f t="shared" ref="H55:H57" si="3">G55</f>
        <v>7.9</v>
      </c>
      <c r="I55" s="9"/>
    </row>
    <row r="56" spans="1:9" ht="20" customHeight="1">
      <c r="A56" s="23"/>
      <c r="B56" s="22"/>
      <c r="C56" s="17" t="s">
        <v>35</v>
      </c>
      <c r="D56" s="16">
        <v>16</v>
      </c>
      <c r="E56" s="16">
        <v>15.2</v>
      </c>
      <c r="F56" s="16">
        <v>12.2</v>
      </c>
      <c r="G56" s="16">
        <v>3</v>
      </c>
      <c r="H56" s="8">
        <f t="shared" si="3"/>
        <v>3</v>
      </c>
      <c r="I56" s="9"/>
    </row>
    <row r="57" spans="1:9" ht="20" customHeight="1">
      <c r="A57" s="21"/>
      <c r="B57" s="22"/>
      <c r="C57" s="17" t="s">
        <v>36</v>
      </c>
      <c r="D57" s="16">
        <v>8</v>
      </c>
      <c r="E57" s="16">
        <v>21.9</v>
      </c>
      <c r="F57" s="16">
        <v>17.5</v>
      </c>
      <c r="G57" s="16">
        <v>4.4000000000000004</v>
      </c>
      <c r="H57" s="8">
        <f t="shared" si="3"/>
        <v>4.4000000000000004</v>
      </c>
      <c r="I57" s="9"/>
    </row>
    <row r="58" spans="1:9" ht="20" customHeight="1">
      <c r="A58" s="24">
        <v>33</v>
      </c>
      <c r="B58" s="22" t="s">
        <v>25</v>
      </c>
      <c r="C58" s="17" t="s">
        <v>34</v>
      </c>
      <c r="D58" s="16">
        <v>474</v>
      </c>
      <c r="E58" s="16">
        <v>980.5</v>
      </c>
      <c r="F58" s="16">
        <v>784.4</v>
      </c>
      <c r="G58" s="16">
        <v>196.1</v>
      </c>
      <c r="H58" s="8">
        <v>156.9</v>
      </c>
      <c r="I58" s="9">
        <f t="shared" si="1"/>
        <v>39.199999999999989</v>
      </c>
    </row>
    <row r="59" spans="1:9" ht="20" customHeight="1">
      <c r="A59" s="24"/>
      <c r="B59" s="22"/>
      <c r="C59" s="17" t="s">
        <v>36</v>
      </c>
      <c r="D59" s="16">
        <v>30</v>
      </c>
      <c r="E59" s="16">
        <v>82.5</v>
      </c>
      <c r="F59" s="16">
        <v>66</v>
      </c>
      <c r="G59" s="16">
        <v>16.5</v>
      </c>
      <c r="H59" s="8">
        <f>G59</f>
        <v>16.5</v>
      </c>
      <c r="I59" s="9"/>
    </row>
  </sheetData>
  <autoFilter ref="A7:I83" xr:uid="{00000000-0009-0000-0000-000000000000}">
    <filterColumn colId="0" showButton="0"/>
  </autoFilter>
  <mergeCells count="38">
    <mergeCell ref="A22:A24"/>
    <mergeCell ref="B22:B24"/>
    <mergeCell ref="A7:C7"/>
    <mergeCell ref="B13:B14"/>
    <mergeCell ref="A13:A14"/>
    <mergeCell ref="B19:B20"/>
    <mergeCell ref="B16:B17"/>
    <mergeCell ref="A16:A17"/>
    <mergeCell ref="A19:A20"/>
    <mergeCell ref="C4:C6"/>
    <mergeCell ref="A4:A6"/>
    <mergeCell ref="B4:B6"/>
    <mergeCell ref="A2:I2"/>
    <mergeCell ref="G5:I5"/>
    <mergeCell ref="E4:I4"/>
    <mergeCell ref="F5:F6"/>
    <mergeCell ref="E5:E6"/>
    <mergeCell ref="D4:D6"/>
    <mergeCell ref="A28:A29"/>
    <mergeCell ref="A30:A31"/>
    <mergeCell ref="A35:A36"/>
    <mergeCell ref="A37:A38"/>
    <mergeCell ref="B28:B29"/>
    <mergeCell ref="B30:B31"/>
    <mergeCell ref="A32:A33"/>
    <mergeCell ref="B32:B33"/>
    <mergeCell ref="B35:B36"/>
    <mergeCell ref="B37:B38"/>
    <mergeCell ref="A39:A40"/>
    <mergeCell ref="B39:B40"/>
    <mergeCell ref="A46:A49"/>
    <mergeCell ref="B46:B49"/>
    <mergeCell ref="A51:A52"/>
    <mergeCell ref="B51:B52"/>
    <mergeCell ref="A54:A57"/>
    <mergeCell ref="B54:B57"/>
    <mergeCell ref="A58:A59"/>
    <mergeCell ref="B58:B59"/>
  </mergeCells>
  <phoneticPr fontId="6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6"/>
  <ignoredErrors>
    <ignoredError sqref="H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谭灵庆</dc:creator>
  <cp:lastModifiedBy>TT</cp:lastModifiedBy>
  <dcterms:created xsi:type="dcterms:W3CDTF">2022-06-12T23:32:53Z</dcterms:created>
  <dcterms:modified xsi:type="dcterms:W3CDTF">2022-12-16T09:14:53Z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6478bf8f836747e5887964fe84f53db3</vt:lpwstr>
  </property>
</Properties>
</file>